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ΠΙΝΑΚΑΣ ΜΟΡΙΩΝ ΥΠΟΨ. Δ-ΝΤΩΝ" sheetId="1" r:id="rId1"/>
    <sheet name="ΥΠΟΨΗΦΙΟΤΗΤΕΣ ΑΝΑ ΣΧ. ΜΟΝΑΔΑ" sheetId="2" r:id="rId2"/>
  </sheets>
  <definedNames>
    <definedName name="_xlnm._FilterDatabase" localSheetId="0" hidden="1">'ΠΙΝΑΚΑΣ ΜΟΡΙΩΝ ΥΠΟΨ. Δ-ΝΤΩΝ'!$A$5:$BB$5</definedName>
  </definedNames>
  <calcPr calcId="125725"/>
</workbook>
</file>

<file path=xl/calcChain.xml><?xml version="1.0" encoding="utf-8"?>
<calcChain xmlns="http://schemas.openxmlformats.org/spreadsheetml/2006/main">
  <c r="AQ59" i="1"/>
  <c r="AS59" s="1"/>
  <c r="AJ59"/>
  <c r="AK59" s="1"/>
  <c r="AL59" s="1"/>
  <c r="AE59"/>
  <c r="AF59" s="1"/>
  <c r="AG59" s="1"/>
  <c r="Z59"/>
  <c r="Y59"/>
  <c r="X59"/>
  <c r="K59"/>
  <c r="L59" s="1"/>
  <c r="V59" s="1"/>
  <c r="AQ91"/>
  <c r="AS91" s="1"/>
  <c r="AJ91"/>
  <c r="AK91" s="1"/>
  <c r="AE91"/>
  <c r="AF91" s="1"/>
  <c r="AG91" s="1"/>
  <c r="AM91" s="1"/>
  <c r="AN91" s="1"/>
  <c r="Z91"/>
  <c r="Y91"/>
  <c r="X91"/>
  <c r="K91"/>
  <c r="L91" s="1"/>
  <c r="V91" s="1"/>
  <c r="AQ126"/>
  <c r="AS126" s="1"/>
  <c r="AJ126"/>
  <c r="AK126" s="1"/>
  <c r="AL126" s="1"/>
  <c r="AE126"/>
  <c r="AF126" s="1"/>
  <c r="AG126" s="1"/>
  <c r="Z126"/>
  <c r="Y126"/>
  <c r="X126"/>
  <c r="K126"/>
  <c r="L126" s="1"/>
  <c r="V126" s="1"/>
  <c r="AQ99"/>
  <c r="AS99" s="1"/>
  <c r="AJ99"/>
  <c r="AK99" s="1"/>
  <c r="AL99" s="1"/>
  <c r="AE99"/>
  <c r="AF99" s="1"/>
  <c r="AG99" s="1"/>
  <c r="Z99"/>
  <c r="Y99"/>
  <c r="X99"/>
  <c r="K99"/>
  <c r="L99" s="1"/>
  <c r="V99" s="1"/>
  <c r="AQ73"/>
  <c r="AS73" s="1"/>
  <c r="AJ73"/>
  <c r="AK73" s="1"/>
  <c r="AL73" s="1"/>
  <c r="AE73"/>
  <c r="AF73" s="1"/>
  <c r="AG73" s="1"/>
  <c r="Z73"/>
  <c r="Y73"/>
  <c r="X73"/>
  <c r="K73"/>
  <c r="L73" s="1"/>
  <c r="V73" s="1"/>
  <c r="AQ127"/>
  <c r="AS127" s="1"/>
  <c r="AJ127"/>
  <c r="AK127" s="1"/>
  <c r="AL127" s="1"/>
  <c r="AE127"/>
  <c r="AF127" s="1"/>
  <c r="AG127" s="1"/>
  <c r="Z127"/>
  <c r="Y127"/>
  <c r="X127"/>
  <c r="K127"/>
  <c r="L127" s="1"/>
  <c r="V127" s="1"/>
  <c r="AQ125"/>
  <c r="AS125" s="1"/>
  <c r="AJ125"/>
  <c r="AK125" s="1"/>
  <c r="AL125" s="1"/>
  <c r="AE125"/>
  <c r="AF125" s="1"/>
  <c r="AG125" s="1"/>
  <c r="Z125"/>
  <c r="Y125"/>
  <c r="X125"/>
  <c r="K125"/>
  <c r="L125" s="1"/>
  <c r="V125" s="1"/>
  <c r="AQ65"/>
  <c r="AS65" s="1"/>
  <c r="AJ65"/>
  <c r="AK65" s="1"/>
  <c r="AL65" s="1"/>
  <c r="AE65"/>
  <c r="AF65" s="1"/>
  <c r="AG65" s="1"/>
  <c r="Z65"/>
  <c r="Y65"/>
  <c r="X65"/>
  <c r="K65"/>
  <c r="L65" s="1"/>
  <c r="V65" s="1"/>
  <c r="AQ102"/>
  <c r="AS102" s="1"/>
  <c r="AJ102"/>
  <c r="AK102" s="1"/>
  <c r="AL102" s="1"/>
  <c r="AE102"/>
  <c r="AF102" s="1"/>
  <c r="AG102" s="1"/>
  <c r="Z102"/>
  <c r="Y102"/>
  <c r="X102"/>
  <c r="K102"/>
  <c r="L102" s="1"/>
  <c r="V102" s="1"/>
  <c r="AQ67"/>
  <c r="AS67" s="1"/>
  <c r="AJ67"/>
  <c r="AK67" s="1"/>
  <c r="AL67" s="1"/>
  <c r="AE67"/>
  <c r="AF67" s="1"/>
  <c r="AG67" s="1"/>
  <c r="Z67"/>
  <c r="Y67"/>
  <c r="X67"/>
  <c r="K67"/>
  <c r="L67" s="1"/>
  <c r="V67" s="1"/>
  <c r="AQ63"/>
  <c r="AS63" s="1"/>
  <c r="AJ63"/>
  <c r="AK63" s="1"/>
  <c r="AL63" s="1"/>
  <c r="AE63"/>
  <c r="AF63" s="1"/>
  <c r="AG63" s="1"/>
  <c r="Z63"/>
  <c r="Y63"/>
  <c r="X63"/>
  <c r="K63"/>
  <c r="L63" s="1"/>
  <c r="V63" s="1"/>
  <c r="AQ81"/>
  <c r="AS81" s="1"/>
  <c r="AJ81"/>
  <c r="AK81" s="1"/>
  <c r="AL81" s="1"/>
  <c r="AE81"/>
  <c r="AF81" s="1"/>
  <c r="AG81" s="1"/>
  <c r="Z81"/>
  <c r="Y81"/>
  <c r="X81"/>
  <c r="K81"/>
  <c r="L81" s="1"/>
  <c r="V81" s="1"/>
  <c r="AQ122"/>
  <c r="AS122" s="1"/>
  <c r="AJ122"/>
  <c r="AK122" s="1"/>
  <c r="AL122" s="1"/>
  <c r="AE122"/>
  <c r="AF122" s="1"/>
  <c r="AG122" s="1"/>
  <c r="Z122"/>
  <c r="Y122"/>
  <c r="X122"/>
  <c r="K122"/>
  <c r="L122" s="1"/>
  <c r="V122" s="1"/>
  <c r="AQ106"/>
  <c r="AS106" s="1"/>
  <c r="AJ106"/>
  <c r="AK106" s="1"/>
  <c r="AL106" s="1"/>
  <c r="AE106"/>
  <c r="AF106" s="1"/>
  <c r="AG106" s="1"/>
  <c r="Z106"/>
  <c r="Y106"/>
  <c r="AA106" s="1"/>
  <c r="AB106" s="1"/>
  <c r="X106"/>
  <c r="K106"/>
  <c r="L106" s="1"/>
  <c r="V106" s="1"/>
  <c r="AQ22"/>
  <c r="AS22" s="1"/>
  <c r="AJ22"/>
  <c r="AK22" s="1"/>
  <c r="AL22" s="1"/>
  <c r="AE22"/>
  <c r="AF22" s="1"/>
  <c r="AG22" s="1"/>
  <c r="Z22"/>
  <c r="Y22"/>
  <c r="X22"/>
  <c r="K22"/>
  <c r="L22" s="1"/>
  <c r="V22" s="1"/>
  <c r="AQ55"/>
  <c r="AS55" s="1"/>
  <c r="AJ55"/>
  <c r="AK55" s="1"/>
  <c r="AL55" s="1"/>
  <c r="AE55"/>
  <c r="AF55" s="1"/>
  <c r="AG55" s="1"/>
  <c r="Z55"/>
  <c r="Y55"/>
  <c r="X55"/>
  <c r="K55"/>
  <c r="L55" s="1"/>
  <c r="V55" s="1"/>
  <c r="AQ117"/>
  <c r="AS117" s="1"/>
  <c r="AJ117"/>
  <c r="AK117" s="1"/>
  <c r="AL117" s="1"/>
  <c r="AE117"/>
  <c r="AF117" s="1"/>
  <c r="AG117" s="1"/>
  <c r="Z117"/>
  <c r="Y117"/>
  <c r="X117"/>
  <c r="K117"/>
  <c r="L117" s="1"/>
  <c r="V117" s="1"/>
  <c r="AQ135"/>
  <c r="AS135" s="1"/>
  <c r="AJ135"/>
  <c r="AK135" s="1"/>
  <c r="AL135" s="1"/>
  <c r="AE135"/>
  <c r="AF135" s="1"/>
  <c r="AG135" s="1"/>
  <c r="Z135"/>
  <c r="AA135" s="1"/>
  <c r="AB135" s="1"/>
  <c r="X135"/>
  <c r="K135"/>
  <c r="L135" s="1"/>
  <c r="V135" s="1"/>
  <c r="AQ44"/>
  <c r="AS44" s="1"/>
  <c r="AJ44"/>
  <c r="AK44" s="1"/>
  <c r="AL44" s="1"/>
  <c r="AE44"/>
  <c r="AF44" s="1"/>
  <c r="AG44" s="1"/>
  <c r="Z44"/>
  <c r="Y44"/>
  <c r="X44"/>
  <c r="K44"/>
  <c r="L44" s="1"/>
  <c r="V44" s="1"/>
  <c r="AQ75"/>
  <c r="AS75" s="1"/>
  <c r="AJ75"/>
  <c r="AK75" s="1"/>
  <c r="AL75" s="1"/>
  <c r="AE75"/>
  <c r="AF75" s="1"/>
  <c r="AG75" s="1"/>
  <c r="Z75"/>
  <c r="Y75"/>
  <c r="X75"/>
  <c r="K75"/>
  <c r="L75" s="1"/>
  <c r="V75" s="1"/>
  <c r="AQ130"/>
  <c r="AS130" s="1"/>
  <c r="AJ130"/>
  <c r="AK130" s="1"/>
  <c r="AL130" s="1"/>
  <c r="AE130"/>
  <c r="AF130" s="1"/>
  <c r="AG130" s="1"/>
  <c r="Z130"/>
  <c r="Y130"/>
  <c r="X130"/>
  <c r="K130"/>
  <c r="L130" s="1"/>
  <c r="V130" s="1"/>
  <c r="AQ101"/>
  <c r="AS101" s="1"/>
  <c r="AJ101"/>
  <c r="AK101" s="1"/>
  <c r="AL101" s="1"/>
  <c r="AE101"/>
  <c r="AF101" s="1"/>
  <c r="AG101" s="1"/>
  <c r="Z101"/>
  <c r="Y101"/>
  <c r="X101"/>
  <c r="K101"/>
  <c r="L101" s="1"/>
  <c r="V101" s="1"/>
  <c r="AQ89"/>
  <c r="AS89" s="1"/>
  <c r="AJ89"/>
  <c r="AK89" s="1"/>
  <c r="AL89" s="1"/>
  <c r="AE89"/>
  <c r="AF89" s="1"/>
  <c r="AG89" s="1"/>
  <c r="Z89"/>
  <c r="Y89"/>
  <c r="X89"/>
  <c r="K89"/>
  <c r="L89" s="1"/>
  <c r="V89" s="1"/>
  <c r="AQ20"/>
  <c r="AS20" s="1"/>
  <c r="AJ20"/>
  <c r="AK20" s="1"/>
  <c r="AL20" s="1"/>
  <c r="AE20"/>
  <c r="AF20" s="1"/>
  <c r="AG20" s="1"/>
  <c r="Z20"/>
  <c r="Y20"/>
  <c r="X20"/>
  <c r="K20"/>
  <c r="L20" s="1"/>
  <c r="V20" s="1"/>
  <c r="AQ115"/>
  <c r="AS115" s="1"/>
  <c r="AJ115"/>
  <c r="AK115" s="1"/>
  <c r="AL115" s="1"/>
  <c r="AE115"/>
  <c r="AF115" s="1"/>
  <c r="AG115" s="1"/>
  <c r="Z115"/>
  <c r="Y115"/>
  <c r="X115"/>
  <c r="K115"/>
  <c r="L115" s="1"/>
  <c r="V115" s="1"/>
  <c r="AQ61"/>
  <c r="AS61" s="1"/>
  <c r="AJ61"/>
  <c r="AK61" s="1"/>
  <c r="AL61" s="1"/>
  <c r="AE61"/>
  <c r="AF61" s="1"/>
  <c r="AG61" s="1"/>
  <c r="Z61"/>
  <c r="Y61"/>
  <c r="X61"/>
  <c r="K61"/>
  <c r="L61" s="1"/>
  <c r="V61" s="1"/>
  <c r="AQ124"/>
  <c r="AS124" s="1"/>
  <c r="AJ124"/>
  <c r="AK124" s="1"/>
  <c r="AL124" s="1"/>
  <c r="AE124"/>
  <c r="AF124" s="1"/>
  <c r="AG124" s="1"/>
  <c r="Z124"/>
  <c r="Y124"/>
  <c r="X124"/>
  <c r="K124"/>
  <c r="L124" s="1"/>
  <c r="V124" s="1"/>
  <c r="AQ131"/>
  <c r="AS131" s="1"/>
  <c r="AL131"/>
  <c r="AJ131"/>
  <c r="AE131"/>
  <c r="AF131" s="1"/>
  <c r="AG131" s="1"/>
  <c r="Z131"/>
  <c r="Y131"/>
  <c r="X131"/>
  <c r="K131"/>
  <c r="L131" s="1"/>
  <c r="V131" s="1"/>
  <c r="AQ118"/>
  <c r="AS118" s="1"/>
  <c r="AK118"/>
  <c r="AL118" s="1"/>
  <c r="AJ118"/>
  <c r="AE118"/>
  <c r="AF118" s="1"/>
  <c r="AG118" s="1"/>
  <c r="AM118" s="1"/>
  <c r="AN118" s="1"/>
  <c r="Z118"/>
  <c r="Y118"/>
  <c r="AA118" s="1"/>
  <c r="AB118" s="1"/>
  <c r="AT118" s="1"/>
  <c r="AU118" s="1"/>
  <c r="X118"/>
  <c r="K118"/>
  <c r="L118" s="1"/>
  <c r="V118" s="1"/>
  <c r="AQ82"/>
  <c r="AS82" s="1"/>
  <c r="AJ82"/>
  <c r="AK82" s="1"/>
  <c r="AL82" s="1"/>
  <c r="AE82"/>
  <c r="AF82" s="1"/>
  <c r="AG82" s="1"/>
  <c r="Z82"/>
  <c r="Y82"/>
  <c r="X82"/>
  <c r="K82"/>
  <c r="L82" s="1"/>
  <c r="V82" s="1"/>
  <c r="AQ14"/>
  <c r="AS14" s="1"/>
  <c r="AJ14"/>
  <c r="AK14" s="1"/>
  <c r="AL14" s="1"/>
  <c r="AE14"/>
  <c r="AF14" s="1"/>
  <c r="AG14" s="1"/>
  <c r="AM14" s="1"/>
  <c r="AN14" s="1"/>
  <c r="Z14"/>
  <c r="Y14"/>
  <c r="AA14" s="1"/>
  <c r="AB14" s="1"/>
  <c r="AT14" s="1"/>
  <c r="AU14" s="1"/>
  <c r="X14"/>
  <c r="S14"/>
  <c r="K14"/>
  <c r="L14" s="1"/>
  <c r="AQ35"/>
  <c r="AS35" s="1"/>
  <c r="AJ35"/>
  <c r="AK35" s="1"/>
  <c r="AL35" s="1"/>
  <c r="AE35"/>
  <c r="AF35" s="1"/>
  <c r="AG35" s="1"/>
  <c r="Z35"/>
  <c r="Y35"/>
  <c r="X35"/>
  <c r="K35"/>
  <c r="L35" s="1"/>
  <c r="V35" s="1"/>
  <c r="AQ9"/>
  <c r="AS9" s="1"/>
  <c r="AJ9"/>
  <c r="AK9" s="1"/>
  <c r="AL9" s="1"/>
  <c r="AE9"/>
  <c r="AF9" s="1"/>
  <c r="AG9" s="1"/>
  <c r="Z9"/>
  <c r="Y9"/>
  <c r="X9"/>
  <c r="K9"/>
  <c r="L9" s="1"/>
  <c r="V9" s="1"/>
  <c r="AQ134"/>
  <c r="AS134" s="1"/>
  <c r="AJ134"/>
  <c r="AK134" s="1"/>
  <c r="AL134" s="1"/>
  <c r="AE134"/>
  <c r="AF134" s="1"/>
  <c r="AG134" s="1"/>
  <c r="AM134" s="1"/>
  <c r="AN134" s="1"/>
  <c r="Z134"/>
  <c r="Y134"/>
  <c r="X134"/>
  <c r="K134"/>
  <c r="L134" s="1"/>
  <c r="V134" s="1"/>
  <c r="AQ64"/>
  <c r="AS64" s="1"/>
  <c r="AJ64"/>
  <c r="AK64" s="1"/>
  <c r="AL64" s="1"/>
  <c r="AE64"/>
  <c r="AF64" s="1"/>
  <c r="AG64" s="1"/>
  <c r="Z64"/>
  <c r="Y64"/>
  <c r="X64"/>
  <c r="S64"/>
  <c r="K64"/>
  <c r="L64" s="1"/>
  <c r="AQ27"/>
  <c r="AS27" s="1"/>
  <c r="AJ27"/>
  <c r="AK27" s="1"/>
  <c r="AL27" s="1"/>
  <c r="AE27"/>
  <c r="AF27" s="1"/>
  <c r="AG27" s="1"/>
  <c r="Z27"/>
  <c r="Y27"/>
  <c r="X27"/>
  <c r="K27"/>
  <c r="L27" s="1"/>
  <c r="V27" s="1"/>
  <c r="AQ110"/>
  <c r="AS110" s="1"/>
  <c r="AJ110"/>
  <c r="AK110" s="1"/>
  <c r="AL110" s="1"/>
  <c r="AE110"/>
  <c r="AF110" s="1"/>
  <c r="AG110" s="1"/>
  <c r="Z110"/>
  <c r="Y110"/>
  <c r="X110"/>
  <c r="K110"/>
  <c r="L110" s="1"/>
  <c r="V110" s="1"/>
  <c r="AQ69"/>
  <c r="AS69" s="1"/>
  <c r="AJ69"/>
  <c r="AK69" s="1"/>
  <c r="AL69" s="1"/>
  <c r="AE69"/>
  <c r="AF69" s="1"/>
  <c r="AG69" s="1"/>
  <c r="Z69"/>
  <c r="Y69"/>
  <c r="X69"/>
  <c r="K69"/>
  <c r="L69" s="1"/>
  <c r="V69" s="1"/>
  <c r="AQ62"/>
  <c r="AS62" s="1"/>
  <c r="AJ62"/>
  <c r="AK62" s="1"/>
  <c r="AL62" s="1"/>
  <c r="AE62"/>
  <c r="AF62" s="1"/>
  <c r="AG62" s="1"/>
  <c r="Z62"/>
  <c r="Y62"/>
  <c r="X62"/>
  <c r="K62"/>
  <c r="L62" s="1"/>
  <c r="V62" s="1"/>
  <c r="AR16"/>
  <c r="AQ16"/>
  <c r="AJ16"/>
  <c r="AK16" s="1"/>
  <c r="AL16" s="1"/>
  <c r="AE16"/>
  <c r="AF16" s="1"/>
  <c r="AG16" s="1"/>
  <c r="Z16"/>
  <c r="Y16"/>
  <c r="X16"/>
  <c r="K16"/>
  <c r="L16" s="1"/>
  <c r="V16" s="1"/>
  <c r="AQ94"/>
  <c r="AS94" s="1"/>
  <c r="AJ94"/>
  <c r="AK94" s="1"/>
  <c r="AL94" s="1"/>
  <c r="AE94"/>
  <c r="AF94" s="1"/>
  <c r="AG94" s="1"/>
  <c r="Z94"/>
  <c r="Y94"/>
  <c r="X94"/>
  <c r="K94"/>
  <c r="L94" s="1"/>
  <c r="V94" s="1"/>
  <c r="AQ38"/>
  <c r="AS38" s="1"/>
  <c r="AJ38"/>
  <c r="AK38" s="1"/>
  <c r="AL38" s="1"/>
  <c r="AE38"/>
  <c r="AF38" s="1"/>
  <c r="AG38" s="1"/>
  <c r="Z38"/>
  <c r="Y38"/>
  <c r="X38"/>
  <c r="K38"/>
  <c r="L38" s="1"/>
  <c r="V38" s="1"/>
  <c r="AQ36"/>
  <c r="AS36" s="1"/>
  <c r="AJ36"/>
  <c r="AK36" s="1"/>
  <c r="AL36" s="1"/>
  <c r="AE36"/>
  <c r="AF36" s="1"/>
  <c r="AG36" s="1"/>
  <c r="Z36"/>
  <c r="Y36"/>
  <c r="X36"/>
  <c r="K36"/>
  <c r="L36" s="1"/>
  <c r="V36" s="1"/>
  <c r="AQ28"/>
  <c r="AS28" s="1"/>
  <c r="AJ28"/>
  <c r="AK28" s="1"/>
  <c r="AL28" s="1"/>
  <c r="AE28"/>
  <c r="AF28" s="1"/>
  <c r="AG28" s="1"/>
  <c r="Z28"/>
  <c r="Y28"/>
  <c r="X28"/>
  <c r="K28"/>
  <c r="L28" s="1"/>
  <c r="V28" s="1"/>
  <c r="AQ71"/>
  <c r="AS71" s="1"/>
  <c r="AJ71"/>
  <c r="AK71" s="1"/>
  <c r="AL71" s="1"/>
  <c r="AE71"/>
  <c r="AF71" s="1"/>
  <c r="AG71" s="1"/>
  <c r="Z71"/>
  <c r="Y71"/>
  <c r="X71"/>
  <c r="K71"/>
  <c r="L71" s="1"/>
  <c r="V71" s="1"/>
  <c r="AQ132"/>
  <c r="AS132" s="1"/>
  <c r="AJ132"/>
  <c r="AK132" s="1"/>
  <c r="AL132" s="1"/>
  <c r="AE132"/>
  <c r="AF132" s="1"/>
  <c r="AG132" s="1"/>
  <c r="Z132"/>
  <c r="Y132"/>
  <c r="X132"/>
  <c r="K132"/>
  <c r="L132" s="1"/>
  <c r="V132" s="1"/>
  <c r="AQ46"/>
  <c r="AS46" s="1"/>
  <c r="AJ46"/>
  <c r="AK46" s="1"/>
  <c r="AL46" s="1"/>
  <c r="AE46"/>
  <c r="AF46" s="1"/>
  <c r="AG46" s="1"/>
  <c r="Z46"/>
  <c r="Y46"/>
  <c r="X46"/>
  <c r="K46"/>
  <c r="L46" s="1"/>
  <c r="V46" s="1"/>
  <c r="AQ70"/>
  <c r="AS70" s="1"/>
  <c r="AJ70"/>
  <c r="AK70" s="1"/>
  <c r="AL70" s="1"/>
  <c r="AE70"/>
  <c r="AF70" s="1"/>
  <c r="AG70" s="1"/>
  <c r="AM70" s="1"/>
  <c r="AN70" s="1"/>
  <c r="Z70"/>
  <c r="Y70"/>
  <c r="X70"/>
  <c r="K70"/>
  <c r="L70" s="1"/>
  <c r="V70" s="1"/>
  <c r="AQ97"/>
  <c r="AS97" s="1"/>
  <c r="AJ97"/>
  <c r="AK97" s="1"/>
  <c r="AL97" s="1"/>
  <c r="AE97"/>
  <c r="AF97" s="1"/>
  <c r="AG97" s="1"/>
  <c r="Z97"/>
  <c r="Y97"/>
  <c r="X97"/>
  <c r="K97"/>
  <c r="L97" s="1"/>
  <c r="V97" s="1"/>
  <c r="AQ40"/>
  <c r="AS40" s="1"/>
  <c r="AJ40"/>
  <c r="AK40" s="1"/>
  <c r="AL40" s="1"/>
  <c r="AE40"/>
  <c r="AF40" s="1"/>
  <c r="AG40" s="1"/>
  <c r="AM40" s="1"/>
  <c r="AN40" s="1"/>
  <c r="Z40"/>
  <c r="Y40"/>
  <c r="X40"/>
  <c r="K40"/>
  <c r="L40" s="1"/>
  <c r="V40" s="1"/>
  <c r="AQ100"/>
  <c r="AS100" s="1"/>
  <c r="AJ100"/>
  <c r="AK100" s="1"/>
  <c r="AL100" s="1"/>
  <c r="AE100"/>
  <c r="AF100" s="1"/>
  <c r="AG100" s="1"/>
  <c r="Z100"/>
  <c r="Y100"/>
  <c r="X100"/>
  <c r="K100"/>
  <c r="L100" s="1"/>
  <c r="V100" s="1"/>
  <c r="AQ57"/>
  <c r="AS57" s="1"/>
  <c r="AJ57"/>
  <c r="AK57" s="1"/>
  <c r="AL57" s="1"/>
  <c r="AE57"/>
  <c r="AF57" s="1"/>
  <c r="AG57" s="1"/>
  <c r="Z57"/>
  <c r="Y57"/>
  <c r="X57"/>
  <c r="K57"/>
  <c r="L57" s="1"/>
  <c r="V57" s="1"/>
  <c r="AQ119"/>
  <c r="AS119" s="1"/>
  <c r="AJ119"/>
  <c r="AK119" s="1"/>
  <c r="AL119" s="1"/>
  <c r="AE119"/>
  <c r="AF119" s="1"/>
  <c r="AG119" s="1"/>
  <c r="Z119"/>
  <c r="Y119"/>
  <c r="X119"/>
  <c r="K119"/>
  <c r="L119" s="1"/>
  <c r="V119" s="1"/>
  <c r="AQ33"/>
  <c r="AS33" s="1"/>
  <c r="AJ33"/>
  <c r="AK33" s="1"/>
  <c r="AL33" s="1"/>
  <c r="AE33"/>
  <c r="AF33" s="1"/>
  <c r="AG33" s="1"/>
  <c r="Z33"/>
  <c r="Y33"/>
  <c r="X33"/>
  <c r="K33"/>
  <c r="L33" s="1"/>
  <c r="V33" s="1"/>
  <c r="AQ7"/>
  <c r="AS7" s="1"/>
  <c r="AJ7"/>
  <c r="AK7" s="1"/>
  <c r="AL7" s="1"/>
  <c r="AE7"/>
  <c r="AF7" s="1"/>
  <c r="AG7" s="1"/>
  <c r="Z7"/>
  <c r="Y7"/>
  <c r="X7"/>
  <c r="K7"/>
  <c r="L7" s="1"/>
  <c r="V7" s="1"/>
  <c r="AQ18"/>
  <c r="AS18" s="1"/>
  <c r="AJ18"/>
  <c r="AK18" s="1"/>
  <c r="AL18" s="1"/>
  <c r="AE18"/>
  <c r="AF18" s="1"/>
  <c r="AG18" s="1"/>
  <c r="Z18"/>
  <c r="Y18"/>
  <c r="X18"/>
  <c r="K18"/>
  <c r="L18" s="1"/>
  <c r="V18" s="1"/>
  <c r="AQ12"/>
  <c r="AS12" s="1"/>
  <c r="AJ12"/>
  <c r="AK12" s="1"/>
  <c r="AL12" s="1"/>
  <c r="AE12"/>
  <c r="AF12" s="1"/>
  <c r="AG12" s="1"/>
  <c r="Z12"/>
  <c r="Y12"/>
  <c r="X12"/>
  <c r="K12"/>
  <c r="L12" s="1"/>
  <c r="V12" s="1"/>
  <c r="AQ113"/>
  <c r="AS113" s="1"/>
  <c r="AJ113"/>
  <c r="AK113" s="1"/>
  <c r="AL113" s="1"/>
  <c r="AE113"/>
  <c r="AF113" s="1"/>
  <c r="AG113" s="1"/>
  <c r="Z113"/>
  <c r="Y113"/>
  <c r="X113"/>
  <c r="S113"/>
  <c r="K113"/>
  <c r="L113" s="1"/>
  <c r="AQ112"/>
  <c r="AS112" s="1"/>
  <c r="AJ112"/>
  <c r="AK112" s="1"/>
  <c r="AL112" s="1"/>
  <c r="AE112"/>
  <c r="AF112" s="1"/>
  <c r="AG112" s="1"/>
  <c r="Z112"/>
  <c r="Y112"/>
  <c r="X112"/>
  <c r="K112"/>
  <c r="L112" s="1"/>
  <c r="V112" s="1"/>
  <c r="AQ129"/>
  <c r="AS129" s="1"/>
  <c r="AJ129"/>
  <c r="AK129" s="1"/>
  <c r="AL129" s="1"/>
  <c r="AE129"/>
  <c r="AF129" s="1"/>
  <c r="AG129" s="1"/>
  <c r="Z129"/>
  <c r="Y129"/>
  <c r="X129"/>
  <c r="K129"/>
  <c r="L129" s="1"/>
  <c r="V129" s="1"/>
  <c r="AQ13"/>
  <c r="AS13" s="1"/>
  <c r="AJ13"/>
  <c r="AK13" s="1"/>
  <c r="AL13" s="1"/>
  <c r="AE13"/>
  <c r="AF13" s="1"/>
  <c r="AG13" s="1"/>
  <c r="Z13"/>
  <c r="Y13"/>
  <c r="X13"/>
  <c r="K13"/>
  <c r="L13" s="1"/>
  <c r="V13" s="1"/>
  <c r="AQ120"/>
  <c r="AS120" s="1"/>
  <c r="AJ120"/>
  <c r="AK120" s="1"/>
  <c r="AL120" s="1"/>
  <c r="AE120"/>
  <c r="AF120" s="1"/>
  <c r="AG120" s="1"/>
  <c r="Z120"/>
  <c r="Y120"/>
  <c r="X120"/>
  <c r="K120"/>
  <c r="L120" s="1"/>
  <c r="V120" s="1"/>
  <c r="AQ109"/>
  <c r="AS109" s="1"/>
  <c r="AJ109"/>
  <c r="AK109" s="1"/>
  <c r="AL109" s="1"/>
  <c r="AE109"/>
  <c r="AF109" s="1"/>
  <c r="AG109" s="1"/>
  <c r="Z109"/>
  <c r="Y109"/>
  <c r="X109"/>
  <c r="K109"/>
  <c r="L109" s="1"/>
  <c r="V109" s="1"/>
  <c r="AQ78"/>
  <c r="AS78" s="1"/>
  <c r="AJ78"/>
  <c r="AK78" s="1"/>
  <c r="AL78" s="1"/>
  <c r="AE78"/>
  <c r="AF78" s="1"/>
  <c r="AG78" s="1"/>
  <c r="Z78"/>
  <c r="Y78"/>
  <c r="X78"/>
  <c r="K78"/>
  <c r="L78" s="1"/>
  <c r="V78" s="1"/>
  <c r="AQ21"/>
  <c r="AS21" s="1"/>
  <c r="AJ21"/>
  <c r="AK21" s="1"/>
  <c r="AL21" s="1"/>
  <c r="AE21"/>
  <c r="AF21" s="1"/>
  <c r="AG21" s="1"/>
  <c r="Z21"/>
  <c r="Y21"/>
  <c r="X21"/>
  <c r="K21"/>
  <c r="L21" s="1"/>
  <c r="V21" s="1"/>
  <c r="AR10"/>
  <c r="AQ10"/>
  <c r="AJ10"/>
  <c r="AK10" s="1"/>
  <c r="AL10" s="1"/>
  <c r="AE10"/>
  <c r="AF10" s="1"/>
  <c r="AG10" s="1"/>
  <c r="Z10"/>
  <c r="Y10"/>
  <c r="X10"/>
  <c r="K10"/>
  <c r="L10" s="1"/>
  <c r="V10" s="1"/>
  <c r="AQ23"/>
  <c r="AS23" s="1"/>
  <c r="AK23"/>
  <c r="AL23" s="1"/>
  <c r="AJ23"/>
  <c r="AE23"/>
  <c r="AF23" s="1"/>
  <c r="AG23" s="1"/>
  <c r="AM23" s="1"/>
  <c r="AN23" s="1"/>
  <c r="Z23"/>
  <c r="Y23"/>
  <c r="AA23" s="1"/>
  <c r="AB23" s="1"/>
  <c r="X23"/>
  <c r="K23"/>
  <c r="L23" s="1"/>
  <c r="V23" s="1"/>
  <c r="AQ11"/>
  <c r="AS11" s="1"/>
  <c r="AJ11"/>
  <c r="AK11" s="1"/>
  <c r="AL11" s="1"/>
  <c r="AE11"/>
  <c r="AF11" s="1"/>
  <c r="AG11" s="1"/>
  <c r="Z11"/>
  <c r="Y11"/>
  <c r="X11"/>
  <c r="K11"/>
  <c r="L11" s="1"/>
  <c r="V11" s="1"/>
  <c r="AQ17"/>
  <c r="AS17" s="1"/>
  <c r="AJ17"/>
  <c r="AK17" s="1"/>
  <c r="AL17" s="1"/>
  <c r="AE17"/>
  <c r="AF17" s="1"/>
  <c r="AG17" s="1"/>
  <c r="Z17"/>
  <c r="Y17"/>
  <c r="X17"/>
  <c r="K17"/>
  <c r="L17" s="1"/>
  <c r="V17" s="1"/>
  <c r="AQ34"/>
  <c r="AS34" s="1"/>
  <c r="AJ34"/>
  <c r="AK34" s="1"/>
  <c r="AL34" s="1"/>
  <c r="AE34"/>
  <c r="AF34" s="1"/>
  <c r="AG34" s="1"/>
  <c r="Z34"/>
  <c r="Y34"/>
  <c r="X34"/>
  <c r="K34"/>
  <c r="L34" s="1"/>
  <c r="V34" s="1"/>
  <c r="AQ116"/>
  <c r="AS116" s="1"/>
  <c r="AJ116"/>
  <c r="AK116" s="1"/>
  <c r="AL116" s="1"/>
  <c r="AE116"/>
  <c r="AF116" s="1"/>
  <c r="AG116" s="1"/>
  <c r="Z116"/>
  <c r="Y116"/>
  <c r="X116"/>
  <c r="K116"/>
  <c r="L116" s="1"/>
  <c r="V116" s="1"/>
  <c r="AQ37"/>
  <c r="AS37" s="1"/>
  <c r="AJ37"/>
  <c r="AK37" s="1"/>
  <c r="AL37" s="1"/>
  <c r="AE37"/>
  <c r="AF37" s="1"/>
  <c r="AG37" s="1"/>
  <c r="Z37"/>
  <c r="Y37"/>
  <c r="X37"/>
  <c r="K37"/>
  <c r="L37" s="1"/>
  <c r="V37" s="1"/>
  <c r="AQ42"/>
  <c r="AS42" s="1"/>
  <c r="AJ42"/>
  <c r="AK42" s="1"/>
  <c r="AL42" s="1"/>
  <c r="AE42"/>
  <c r="AF42" s="1"/>
  <c r="AG42" s="1"/>
  <c r="Z42"/>
  <c r="Y42"/>
  <c r="X42"/>
  <c r="K42"/>
  <c r="L42" s="1"/>
  <c r="V42" s="1"/>
  <c r="AQ133"/>
  <c r="AS133" s="1"/>
  <c r="AJ133"/>
  <c r="AK133" s="1"/>
  <c r="AL133" s="1"/>
  <c r="AE133"/>
  <c r="AF133" s="1"/>
  <c r="AG133" s="1"/>
  <c r="Z133"/>
  <c r="Y133"/>
  <c r="X133"/>
  <c r="K133"/>
  <c r="L133" s="1"/>
  <c r="V133" s="1"/>
  <c r="AQ15"/>
  <c r="AS15" s="1"/>
  <c r="AJ15"/>
  <c r="AK15" s="1"/>
  <c r="AL15" s="1"/>
  <c r="AE15"/>
  <c r="AF15" s="1"/>
  <c r="AG15" s="1"/>
  <c r="Z15"/>
  <c r="Y15"/>
  <c r="X15"/>
  <c r="K15"/>
  <c r="L15" s="1"/>
  <c r="V15" s="1"/>
  <c r="AQ29"/>
  <c r="AS29" s="1"/>
  <c r="AJ29"/>
  <c r="AK29" s="1"/>
  <c r="AL29" s="1"/>
  <c r="AE29"/>
  <c r="AF29" s="1"/>
  <c r="AG29" s="1"/>
  <c r="Z29"/>
  <c r="Y29"/>
  <c r="X29"/>
  <c r="K29"/>
  <c r="L29" s="1"/>
  <c r="V29" s="1"/>
  <c r="AQ47"/>
  <c r="AS47" s="1"/>
  <c r="AJ47"/>
  <c r="AK47" s="1"/>
  <c r="AL47" s="1"/>
  <c r="AE47"/>
  <c r="AF47" s="1"/>
  <c r="AG47" s="1"/>
  <c r="Z47"/>
  <c r="Y47"/>
  <c r="X47"/>
  <c r="K47"/>
  <c r="L47" s="1"/>
  <c r="V47" s="1"/>
  <c r="AQ86"/>
  <c r="AS86" s="1"/>
  <c r="AJ86"/>
  <c r="AK86" s="1"/>
  <c r="AL86" s="1"/>
  <c r="AE86"/>
  <c r="AF86" s="1"/>
  <c r="AG86" s="1"/>
  <c r="Z86"/>
  <c r="Y86"/>
  <c r="X86"/>
  <c r="K86"/>
  <c r="L86" s="1"/>
  <c r="V86" s="1"/>
  <c r="AQ43"/>
  <c r="AS43" s="1"/>
  <c r="AJ43"/>
  <c r="AK43" s="1"/>
  <c r="AL43" s="1"/>
  <c r="AE43"/>
  <c r="AF43" s="1"/>
  <c r="AG43" s="1"/>
  <c r="Z43"/>
  <c r="Y43"/>
  <c r="X43"/>
  <c r="K43"/>
  <c r="L43" s="1"/>
  <c r="V43" s="1"/>
  <c r="AQ68"/>
  <c r="AS68" s="1"/>
  <c r="AJ68"/>
  <c r="AK68" s="1"/>
  <c r="AL68" s="1"/>
  <c r="AE68"/>
  <c r="AF68" s="1"/>
  <c r="AG68" s="1"/>
  <c r="Z68"/>
  <c r="Y68"/>
  <c r="X68"/>
  <c r="K68"/>
  <c r="L68" s="1"/>
  <c r="V68" s="1"/>
  <c r="AQ88"/>
  <c r="AS88" s="1"/>
  <c r="AJ88"/>
  <c r="AK88" s="1"/>
  <c r="AL88" s="1"/>
  <c r="AE88"/>
  <c r="AF88" s="1"/>
  <c r="AG88" s="1"/>
  <c r="Z88"/>
  <c r="Y88"/>
  <c r="X88"/>
  <c r="K88"/>
  <c r="L88" s="1"/>
  <c r="V88" s="1"/>
  <c r="AQ128"/>
  <c r="AS128" s="1"/>
  <c r="AJ128"/>
  <c r="AK128" s="1"/>
  <c r="AL128" s="1"/>
  <c r="AE128"/>
  <c r="AF128" s="1"/>
  <c r="AG128" s="1"/>
  <c r="Z128"/>
  <c r="Y128"/>
  <c r="X128"/>
  <c r="K128"/>
  <c r="L128" s="1"/>
  <c r="V128" s="1"/>
  <c r="AQ74"/>
  <c r="AS74" s="1"/>
  <c r="AJ74"/>
  <c r="AK74" s="1"/>
  <c r="AL74" s="1"/>
  <c r="AE74"/>
  <c r="AF74" s="1"/>
  <c r="AG74" s="1"/>
  <c r="Z74"/>
  <c r="Y74"/>
  <c r="X74"/>
  <c r="K74"/>
  <c r="L74" s="1"/>
  <c r="V74" s="1"/>
  <c r="AQ79"/>
  <c r="AS79" s="1"/>
  <c r="AJ79"/>
  <c r="AK79" s="1"/>
  <c r="AL79" s="1"/>
  <c r="AE79"/>
  <c r="AF79" s="1"/>
  <c r="AG79" s="1"/>
  <c r="Z79"/>
  <c r="Y79"/>
  <c r="X79"/>
  <c r="K79"/>
  <c r="L79" s="1"/>
  <c r="V79" s="1"/>
  <c r="AQ48"/>
  <c r="AS48" s="1"/>
  <c r="AJ48"/>
  <c r="AK48" s="1"/>
  <c r="AL48" s="1"/>
  <c r="AE48"/>
  <c r="AF48" s="1"/>
  <c r="AG48" s="1"/>
  <c r="Z48"/>
  <c r="Y48"/>
  <c r="X48"/>
  <c r="K48"/>
  <c r="L48" s="1"/>
  <c r="V48" s="1"/>
  <c r="AQ51"/>
  <c r="AS51" s="1"/>
  <c r="AJ51"/>
  <c r="AK51" s="1"/>
  <c r="AL51" s="1"/>
  <c r="AE51"/>
  <c r="AF51" s="1"/>
  <c r="AG51" s="1"/>
  <c r="Z51"/>
  <c r="Y51"/>
  <c r="X51"/>
  <c r="K51"/>
  <c r="L51" s="1"/>
  <c r="V51" s="1"/>
  <c r="AQ53"/>
  <c r="AS53" s="1"/>
  <c r="AJ53"/>
  <c r="AK53" s="1"/>
  <c r="AL53" s="1"/>
  <c r="AE53"/>
  <c r="AF53" s="1"/>
  <c r="AG53" s="1"/>
  <c r="AM53" s="1"/>
  <c r="AN53" s="1"/>
  <c r="Z53"/>
  <c r="Y53"/>
  <c r="X53"/>
  <c r="K53"/>
  <c r="L53" s="1"/>
  <c r="V53" s="1"/>
  <c r="AQ30"/>
  <c r="AS30" s="1"/>
  <c r="AJ30"/>
  <c r="AK30" s="1"/>
  <c r="AL30" s="1"/>
  <c r="AE30"/>
  <c r="AF30" s="1"/>
  <c r="AG30" s="1"/>
  <c r="Z30"/>
  <c r="Y30"/>
  <c r="X30"/>
  <c r="K30"/>
  <c r="L30" s="1"/>
  <c r="V30" s="1"/>
  <c r="AQ50"/>
  <c r="AS50" s="1"/>
  <c r="AJ50"/>
  <c r="AK50" s="1"/>
  <c r="AL50" s="1"/>
  <c r="AE50"/>
  <c r="AF50" s="1"/>
  <c r="AG50" s="1"/>
  <c r="AM50" s="1"/>
  <c r="AN50" s="1"/>
  <c r="Z50"/>
  <c r="Y50"/>
  <c r="X50"/>
  <c r="K50"/>
  <c r="L50" s="1"/>
  <c r="V50" s="1"/>
  <c r="AQ8"/>
  <c r="AS8" s="1"/>
  <c r="AJ8"/>
  <c r="AK8" s="1"/>
  <c r="AL8" s="1"/>
  <c r="AE8"/>
  <c r="AF8" s="1"/>
  <c r="AG8" s="1"/>
  <c r="Z8"/>
  <c r="Y8"/>
  <c r="X8"/>
  <c r="K8"/>
  <c r="L8" s="1"/>
  <c r="V8" s="1"/>
  <c r="AQ77"/>
  <c r="AS77" s="1"/>
  <c r="AJ77"/>
  <c r="AK77" s="1"/>
  <c r="AL77" s="1"/>
  <c r="AE77"/>
  <c r="AF77" s="1"/>
  <c r="AG77" s="1"/>
  <c r="AM77" s="1"/>
  <c r="AN77" s="1"/>
  <c r="Z77"/>
  <c r="Y77"/>
  <c r="X77"/>
  <c r="K77"/>
  <c r="L77" s="1"/>
  <c r="V77" s="1"/>
  <c r="AQ54"/>
  <c r="AS54" s="1"/>
  <c r="AJ54"/>
  <c r="AK54" s="1"/>
  <c r="AL54" s="1"/>
  <c r="AE54"/>
  <c r="AF54" s="1"/>
  <c r="AG54" s="1"/>
  <c r="Z54"/>
  <c r="Y54"/>
  <c r="X54"/>
  <c r="K54"/>
  <c r="L54" s="1"/>
  <c r="V54" s="1"/>
  <c r="AQ111"/>
  <c r="AS111" s="1"/>
  <c r="AJ111"/>
  <c r="AK111" s="1"/>
  <c r="AL111" s="1"/>
  <c r="AE111"/>
  <c r="AF111" s="1"/>
  <c r="AG111" s="1"/>
  <c r="Z111"/>
  <c r="Y111"/>
  <c r="X111"/>
  <c r="K111"/>
  <c r="L111" s="1"/>
  <c r="V111" s="1"/>
  <c r="AQ96"/>
  <c r="AS96" s="1"/>
  <c r="AJ96"/>
  <c r="AK96" s="1"/>
  <c r="AL96" s="1"/>
  <c r="AE96"/>
  <c r="AF96" s="1"/>
  <c r="AG96" s="1"/>
  <c r="Z96"/>
  <c r="Y96"/>
  <c r="X96"/>
  <c r="K96"/>
  <c r="L96" s="1"/>
  <c r="V96" s="1"/>
  <c r="AQ107"/>
  <c r="AS107" s="1"/>
  <c r="AJ107"/>
  <c r="AK107" s="1"/>
  <c r="AL107" s="1"/>
  <c r="AE107"/>
  <c r="AF107" s="1"/>
  <c r="AG107" s="1"/>
  <c r="Z107"/>
  <c r="Y107"/>
  <c r="X107"/>
  <c r="K107"/>
  <c r="L107" s="1"/>
  <c r="V107" s="1"/>
  <c r="AQ24"/>
  <c r="AS24" s="1"/>
  <c r="AJ24"/>
  <c r="AK24" s="1"/>
  <c r="AL24" s="1"/>
  <c r="AE24"/>
  <c r="AF24" s="1"/>
  <c r="AG24" s="1"/>
  <c r="Z24"/>
  <c r="Y24"/>
  <c r="K24"/>
  <c r="L24" s="1"/>
  <c r="V24" s="1"/>
  <c r="W24" s="1"/>
  <c r="X24" s="1"/>
  <c r="AQ93"/>
  <c r="AS93" s="1"/>
  <c r="AJ93"/>
  <c r="AK93" s="1"/>
  <c r="AL93" s="1"/>
  <c r="AE93"/>
  <c r="AF93" s="1"/>
  <c r="AG93" s="1"/>
  <c r="Z93"/>
  <c r="Y93"/>
  <c r="X93"/>
  <c r="K93"/>
  <c r="L93" s="1"/>
  <c r="V93" s="1"/>
  <c r="AQ92"/>
  <c r="AS92" s="1"/>
  <c r="AJ92"/>
  <c r="AK92" s="1"/>
  <c r="AL92" s="1"/>
  <c r="AE92"/>
  <c r="AF92" s="1"/>
  <c r="AG92" s="1"/>
  <c r="Z92"/>
  <c r="Y92"/>
  <c r="X92"/>
  <c r="V92"/>
  <c r="AQ58"/>
  <c r="AS58" s="1"/>
  <c r="AJ58"/>
  <c r="AK58" s="1"/>
  <c r="AL58" s="1"/>
  <c r="AE58"/>
  <c r="AF58" s="1"/>
  <c r="AG58" s="1"/>
  <c r="Z58"/>
  <c r="Y58"/>
  <c r="X58"/>
  <c r="K58"/>
  <c r="L58" s="1"/>
  <c r="V58" s="1"/>
  <c r="AQ26"/>
  <c r="AS26" s="1"/>
  <c r="AJ26"/>
  <c r="AK26" s="1"/>
  <c r="AL26" s="1"/>
  <c r="AE26"/>
  <c r="AF26" s="1"/>
  <c r="AG26" s="1"/>
  <c r="Z26"/>
  <c r="Y26"/>
  <c r="X26"/>
  <c r="K26"/>
  <c r="L26" s="1"/>
  <c r="V26" s="1"/>
  <c r="AQ84"/>
  <c r="AS84" s="1"/>
  <c r="AJ84"/>
  <c r="AK84" s="1"/>
  <c r="AL84" s="1"/>
  <c r="AE84"/>
  <c r="AF84" s="1"/>
  <c r="AG84" s="1"/>
  <c r="Z84"/>
  <c r="Y84"/>
  <c r="X84"/>
  <c r="K84"/>
  <c r="L84" s="1"/>
  <c r="V84" s="1"/>
  <c r="AQ83"/>
  <c r="AS83" s="1"/>
  <c r="AJ83"/>
  <c r="AK83" s="1"/>
  <c r="AL83" s="1"/>
  <c r="AE83"/>
  <c r="AF83" s="1"/>
  <c r="AG83" s="1"/>
  <c r="Z83"/>
  <c r="Y83"/>
  <c r="X83"/>
  <c r="K83"/>
  <c r="L83" s="1"/>
  <c r="V83" s="1"/>
  <c r="AQ121"/>
  <c r="AS121" s="1"/>
  <c r="AJ121"/>
  <c r="AK121" s="1"/>
  <c r="AL121" s="1"/>
  <c r="AE121"/>
  <c r="AF121" s="1"/>
  <c r="AG121" s="1"/>
  <c r="Z121"/>
  <c r="Y121"/>
  <c r="X121"/>
  <c r="K121"/>
  <c r="L121" s="1"/>
  <c r="V121" s="1"/>
  <c r="AQ6"/>
  <c r="AS6" s="1"/>
  <c r="AJ6"/>
  <c r="AK6" s="1"/>
  <c r="AL6" s="1"/>
  <c r="AE6"/>
  <c r="AF6" s="1"/>
  <c r="AG6" s="1"/>
  <c r="Z6"/>
  <c r="Y6"/>
  <c r="X6"/>
  <c r="K6"/>
  <c r="L6" s="1"/>
  <c r="V6" s="1"/>
  <c r="AQ103"/>
  <c r="AS103" s="1"/>
  <c r="AJ103"/>
  <c r="AK103" s="1"/>
  <c r="AL103" s="1"/>
  <c r="AE103"/>
  <c r="AF103" s="1"/>
  <c r="AG103" s="1"/>
  <c r="Z103"/>
  <c r="Y103"/>
  <c r="X103"/>
  <c r="K103"/>
  <c r="L103" s="1"/>
  <c r="V103" s="1"/>
  <c r="AQ87"/>
  <c r="AS87" s="1"/>
  <c r="AJ87"/>
  <c r="AK87" s="1"/>
  <c r="AL87" s="1"/>
  <c r="AE87"/>
  <c r="AF87" s="1"/>
  <c r="AG87" s="1"/>
  <c r="Z87"/>
  <c r="Y87"/>
  <c r="X87"/>
  <c r="K87"/>
  <c r="L87" s="1"/>
  <c r="V87" s="1"/>
  <c r="AQ98"/>
  <c r="AS98" s="1"/>
  <c r="AJ98"/>
  <c r="AK98" s="1"/>
  <c r="AL98" s="1"/>
  <c r="AE98"/>
  <c r="AF98" s="1"/>
  <c r="AG98" s="1"/>
  <c r="Z98"/>
  <c r="Y98"/>
  <c r="X98"/>
  <c r="K98"/>
  <c r="L98" s="1"/>
  <c r="V98" s="1"/>
  <c r="AQ52"/>
  <c r="AS52" s="1"/>
  <c r="AJ52"/>
  <c r="AK52" s="1"/>
  <c r="AL52" s="1"/>
  <c r="AE52"/>
  <c r="AF52" s="1"/>
  <c r="AG52" s="1"/>
  <c r="Z52"/>
  <c r="Y52"/>
  <c r="X52"/>
  <c r="K52"/>
  <c r="L52" s="1"/>
  <c r="V52" s="1"/>
  <c r="AQ49"/>
  <c r="AS49" s="1"/>
  <c r="AJ49"/>
  <c r="AK49" s="1"/>
  <c r="AL49" s="1"/>
  <c r="AE49"/>
  <c r="AF49" s="1"/>
  <c r="AG49" s="1"/>
  <c r="Z49"/>
  <c r="Y49"/>
  <c r="X49"/>
  <c r="K49"/>
  <c r="L49" s="1"/>
  <c r="V49" s="1"/>
  <c r="AQ114"/>
  <c r="AS114" s="1"/>
  <c r="AJ114"/>
  <c r="AK114" s="1"/>
  <c r="AL114" s="1"/>
  <c r="AE114"/>
  <c r="AF114" s="1"/>
  <c r="AG114" s="1"/>
  <c r="Z114"/>
  <c r="Y114"/>
  <c r="X114"/>
  <c r="K114"/>
  <c r="L114" s="1"/>
  <c r="V114" s="1"/>
  <c r="AQ31"/>
  <c r="AS31" s="1"/>
  <c r="AJ31"/>
  <c r="AK31" s="1"/>
  <c r="AL31" s="1"/>
  <c r="AE31"/>
  <c r="AF31" s="1"/>
  <c r="AG31" s="1"/>
  <c r="Z31"/>
  <c r="Y31"/>
  <c r="X31"/>
  <c r="K31"/>
  <c r="L31" s="1"/>
  <c r="V31" s="1"/>
  <c r="AQ41"/>
  <c r="AS41" s="1"/>
  <c r="AJ41"/>
  <c r="AK41" s="1"/>
  <c r="AL41" s="1"/>
  <c r="AE41"/>
  <c r="AF41" s="1"/>
  <c r="AG41" s="1"/>
  <c r="Z41"/>
  <c r="Y41"/>
  <c r="X41"/>
  <c r="K41"/>
  <c r="L41" s="1"/>
  <c r="V41" s="1"/>
  <c r="AQ19"/>
  <c r="AS19" s="1"/>
  <c r="AJ19"/>
  <c r="AK19" s="1"/>
  <c r="AL19" s="1"/>
  <c r="AE19"/>
  <c r="AF19" s="1"/>
  <c r="AG19" s="1"/>
  <c r="Z19"/>
  <c r="Y19"/>
  <c r="X19"/>
  <c r="K19"/>
  <c r="L19" s="1"/>
  <c r="V19" s="1"/>
  <c r="AQ66"/>
  <c r="AS66" s="1"/>
  <c r="AJ66"/>
  <c r="AK66" s="1"/>
  <c r="AL66" s="1"/>
  <c r="AE66"/>
  <c r="AF66" s="1"/>
  <c r="AG66" s="1"/>
  <c r="Z66"/>
  <c r="Y66"/>
  <c r="X66"/>
  <c r="K66"/>
  <c r="L66" s="1"/>
  <c r="V66" s="1"/>
  <c r="AQ60"/>
  <c r="AS60" s="1"/>
  <c r="AJ60"/>
  <c r="AK60" s="1"/>
  <c r="AL60" s="1"/>
  <c r="AE60"/>
  <c r="AF60" s="1"/>
  <c r="AG60" s="1"/>
  <c r="Z60"/>
  <c r="Y60"/>
  <c r="X60"/>
  <c r="K60"/>
  <c r="L60" s="1"/>
  <c r="V60" s="1"/>
  <c r="AQ25"/>
  <c r="AS25" s="1"/>
  <c r="AJ25"/>
  <c r="AK25" s="1"/>
  <c r="AL25" s="1"/>
  <c r="AE25"/>
  <c r="AF25" s="1"/>
  <c r="AG25" s="1"/>
  <c r="Z25"/>
  <c r="Y25"/>
  <c r="X25"/>
  <c r="K25"/>
  <c r="L25" s="1"/>
  <c r="V25" s="1"/>
  <c r="AQ90"/>
  <c r="AS90" s="1"/>
  <c r="AJ90"/>
  <c r="AK90" s="1"/>
  <c r="AL90" s="1"/>
  <c r="AE90"/>
  <c r="AF90" s="1"/>
  <c r="AG90" s="1"/>
  <c r="Z90"/>
  <c r="Y90"/>
  <c r="X90"/>
  <c r="K90"/>
  <c r="L90" s="1"/>
  <c r="V90" s="1"/>
  <c r="AQ56"/>
  <c r="AS56" s="1"/>
  <c r="AJ56"/>
  <c r="AK56" s="1"/>
  <c r="AL56" s="1"/>
  <c r="AE56"/>
  <c r="AF56" s="1"/>
  <c r="AG56" s="1"/>
  <c r="Z56"/>
  <c r="Y56"/>
  <c r="X56"/>
  <c r="K56"/>
  <c r="L56" s="1"/>
  <c r="V56" s="1"/>
  <c r="AQ95"/>
  <c r="AS95" s="1"/>
  <c r="AJ95"/>
  <c r="AK95" s="1"/>
  <c r="AL95" s="1"/>
  <c r="AE95"/>
  <c r="AF95" s="1"/>
  <c r="AG95" s="1"/>
  <c r="Z95"/>
  <c r="Y95"/>
  <c r="X95"/>
  <c r="K95"/>
  <c r="L95" s="1"/>
  <c r="V95" s="1"/>
  <c r="AQ80"/>
  <c r="AS80" s="1"/>
  <c r="AJ80"/>
  <c r="AK80" s="1"/>
  <c r="AL80" s="1"/>
  <c r="AE80"/>
  <c r="AF80" s="1"/>
  <c r="AG80" s="1"/>
  <c r="Z80"/>
  <c r="Y80"/>
  <c r="X80"/>
  <c r="K80"/>
  <c r="L80" s="1"/>
  <c r="V80" s="1"/>
  <c r="AQ72"/>
  <c r="AS72" s="1"/>
  <c r="AJ72"/>
  <c r="AK72" s="1"/>
  <c r="AL72" s="1"/>
  <c r="AE72"/>
  <c r="AF72" s="1"/>
  <c r="AG72" s="1"/>
  <c r="Z72"/>
  <c r="Y72"/>
  <c r="X72"/>
  <c r="K72"/>
  <c r="L72" s="1"/>
  <c r="V72" s="1"/>
  <c r="AQ105"/>
  <c r="AS105" s="1"/>
  <c r="AJ105"/>
  <c r="AK105" s="1"/>
  <c r="AL105" s="1"/>
  <c r="AE105"/>
  <c r="AF105" s="1"/>
  <c r="AG105" s="1"/>
  <c r="Z105"/>
  <c r="Y105"/>
  <c r="X105"/>
  <c r="K105"/>
  <c r="L105" s="1"/>
  <c r="V105" s="1"/>
  <c r="AQ45"/>
  <c r="AS45" s="1"/>
  <c r="AJ45"/>
  <c r="AK45" s="1"/>
  <c r="AL45" s="1"/>
  <c r="AE45"/>
  <c r="AF45" s="1"/>
  <c r="AG45" s="1"/>
  <c r="Z45"/>
  <c r="Y45"/>
  <c r="X45"/>
  <c r="K45"/>
  <c r="L45" s="1"/>
  <c r="V45" s="1"/>
  <c r="AQ32"/>
  <c r="AS32" s="1"/>
  <c r="AJ32"/>
  <c r="AK32" s="1"/>
  <c r="AL32" s="1"/>
  <c r="AE32"/>
  <c r="AF32" s="1"/>
  <c r="AG32" s="1"/>
  <c r="Z32"/>
  <c r="Y32"/>
  <c r="W32"/>
  <c r="X32" s="1"/>
  <c r="K32"/>
  <c r="L32" s="1"/>
  <c r="V32" s="1"/>
  <c r="AQ108"/>
  <c r="AS108" s="1"/>
  <c r="AJ108"/>
  <c r="AK108" s="1"/>
  <c r="AL108" s="1"/>
  <c r="AE108"/>
  <c r="AF108" s="1"/>
  <c r="AG108" s="1"/>
  <c r="Z108"/>
  <c r="Y108"/>
  <c r="X108"/>
  <c r="K108"/>
  <c r="L108" s="1"/>
  <c r="V108" s="1"/>
  <c r="AQ85"/>
  <c r="AS85" s="1"/>
  <c r="AJ85"/>
  <c r="AK85" s="1"/>
  <c r="AL85" s="1"/>
  <c r="AE85"/>
  <c r="AF85" s="1"/>
  <c r="AG85" s="1"/>
  <c r="Z85"/>
  <c r="Y85"/>
  <c r="X85"/>
  <c r="K85"/>
  <c r="L85" s="1"/>
  <c r="V85" s="1"/>
  <c r="AQ123"/>
  <c r="AS123" s="1"/>
  <c r="AJ123"/>
  <c r="AK123" s="1"/>
  <c r="AL123" s="1"/>
  <c r="AE123"/>
  <c r="AF123" s="1"/>
  <c r="AG123" s="1"/>
  <c r="Z123"/>
  <c r="Y123"/>
  <c r="X123"/>
  <c r="K123"/>
  <c r="L123" s="1"/>
  <c r="V123" s="1"/>
  <c r="AQ104"/>
  <c r="AS104" s="1"/>
  <c r="AJ104"/>
  <c r="AK104" s="1"/>
  <c r="AL104" s="1"/>
  <c r="AE104"/>
  <c r="AF104" s="1"/>
  <c r="AG104" s="1"/>
  <c r="Z104"/>
  <c r="Y104"/>
  <c r="X104"/>
  <c r="K104"/>
  <c r="L104" s="1"/>
  <c r="V104" s="1"/>
  <c r="AQ39"/>
  <c r="AS39" s="1"/>
  <c r="AJ39"/>
  <c r="AK39" s="1"/>
  <c r="AL39" s="1"/>
  <c r="AE39"/>
  <c r="AF39" s="1"/>
  <c r="AG39" s="1"/>
  <c r="Z39"/>
  <c r="Y39"/>
  <c r="X39"/>
  <c r="K39"/>
  <c r="L39" s="1"/>
  <c r="V39" s="1"/>
  <c r="AQ76"/>
  <c r="AS76" s="1"/>
  <c r="AJ76"/>
  <c r="AK76" s="1"/>
  <c r="AL76" s="1"/>
  <c r="AE76"/>
  <c r="AF76" s="1"/>
  <c r="AG76" s="1"/>
  <c r="Z76"/>
  <c r="Y76"/>
  <c r="X76"/>
  <c r="K76"/>
  <c r="L76" s="1"/>
  <c r="V76" s="1"/>
  <c r="AF5"/>
  <c r="AG5" s="1"/>
  <c r="AM131" l="1"/>
  <c r="AN131" s="1"/>
  <c r="AA39"/>
  <c r="AB39" s="1"/>
  <c r="AM123"/>
  <c r="AN123" s="1"/>
  <c r="AM31"/>
  <c r="AN31" s="1"/>
  <c r="AM49"/>
  <c r="AN49" s="1"/>
  <c r="AA128"/>
  <c r="AB128" s="1"/>
  <c r="AA86"/>
  <c r="AB86" s="1"/>
  <c r="AA133"/>
  <c r="AB133" s="1"/>
  <c r="V113"/>
  <c r="AM125"/>
  <c r="AN125" s="1"/>
  <c r="AA126"/>
  <c r="AB126" s="1"/>
  <c r="AA130"/>
  <c r="AB130" s="1"/>
  <c r="AA91"/>
  <c r="AB91" s="1"/>
  <c r="AT91" s="1"/>
  <c r="AU91" s="1"/>
  <c r="AM107"/>
  <c r="AN107" s="1"/>
  <c r="AA96"/>
  <c r="AB96" s="1"/>
  <c r="AA52"/>
  <c r="AB52" s="1"/>
  <c r="AM43"/>
  <c r="AN43" s="1"/>
  <c r="AM15"/>
  <c r="AN15" s="1"/>
  <c r="AA44"/>
  <c r="AB44" s="1"/>
  <c r="AA67"/>
  <c r="AB67" s="1"/>
  <c r="AM108"/>
  <c r="AN108" s="1"/>
  <c r="AA93"/>
  <c r="AB93" s="1"/>
  <c r="AA12"/>
  <c r="AB12" s="1"/>
  <c r="AA119"/>
  <c r="AB119" s="1"/>
  <c r="AA94"/>
  <c r="AB94" s="1"/>
  <c r="AM61"/>
  <c r="AN61" s="1"/>
  <c r="AM33"/>
  <c r="AN33" s="1"/>
  <c r="AA95"/>
  <c r="AB95" s="1"/>
  <c r="AA60"/>
  <c r="AB60" s="1"/>
  <c r="AM93"/>
  <c r="AN93" s="1"/>
  <c r="AT93" s="1"/>
  <c r="AU93" s="1"/>
  <c r="AV93" s="1"/>
  <c r="AM47"/>
  <c r="AN47" s="1"/>
  <c r="AM63"/>
  <c r="AN63" s="1"/>
  <c r="AA45"/>
  <c r="AB45" s="1"/>
  <c r="AM60"/>
  <c r="AN60" s="1"/>
  <c r="AT60" s="1"/>
  <c r="AU60" s="1"/>
  <c r="AM103"/>
  <c r="AN103" s="1"/>
  <c r="AM121"/>
  <c r="AN121" s="1"/>
  <c r="AM74"/>
  <c r="AN74" s="1"/>
  <c r="AM113"/>
  <c r="AN113" s="1"/>
  <c r="AM101"/>
  <c r="AN101" s="1"/>
  <c r="AA51"/>
  <c r="AB51" s="1"/>
  <c r="AM94"/>
  <c r="AN94" s="1"/>
  <c r="AT94" s="1"/>
  <c r="AU94" s="1"/>
  <c r="AV94" s="1"/>
  <c r="AS16"/>
  <c r="AA115"/>
  <c r="AB115" s="1"/>
  <c r="AM22"/>
  <c r="AN22" s="1"/>
  <c r="AA59"/>
  <c r="AB59" s="1"/>
  <c r="AM59"/>
  <c r="AN59" s="1"/>
  <c r="AA76"/>
  <c r="AB76" s="1"/>
  <c r="AA32"/>
  <c r="AB32" s="1"/>
  <c r="AM95"/>
  <c r="AN95" s="1"/>
  <c r="AT95" s="1"/>
  <c r="AU95" s="1"/>
  <c r="AV95" s="1"/>
  <c r="AM88"/>
  <c r="AN88" s="1"/>
  <c r="AA116"/>
  <c r="AB116" s="1"/>
  <c r="AM116"/>
  <c r="AN116" s="1"/>
  <c r="AM57"/>
  <c r="AN57" s="1"/>
  <c r="AA97"/>
  <c r="AB97" s="1"/>
  <c r="AM20"/>
  <c r="AN20" s="1"/>
  <c r="AM122"/>
  <c r="AN122" s="1"/>
  <c r="AM39"/>
  <c r="AN39" s="1"/>
  <c r="AT39" s="1"/>
  <c r="AU39" s="1"/>
  <c r="AV39" s="1"/>
  <c r="AM45"/>
  <c r="AN45" s="1"/>
  <c r="AT45" s="1"/>
  <c r="AU45" s="1"/>
  <c r="AV45" s="1"/>
  <c r="AA80"/>
  <c r="AB80" s="1"/>
  <c r="AA41"/>
  <c r="AB41" s="1"/>
  <c r="AM98"/>
  <c r="AN98" s="1"/>
  <c r="AA6"/>
  <c r="AB6" s="1"/>
  <c r="AM92"/>
  <c r="AN92" s="1"/>
  <c r="AM111"/>
  <c r="AN111" s="1"/>
  <c r="AA8"/>
  <c r="AB8" s="1"/>
  <c r="AM48"/>
  <c r="AN48" s="1"/>
  <c r="AM18"/>
  <c r="AN18" s="1"/>
  <c r="AA27"/>
  <c r="AB27" s="1"/>
  <c r="AM27"/>
  <c r="AN27" s="1"/>
  <c r="AA9"/>
  <c r="AB9" s="1"/>
  <c r="AM75"/>
  <c r="AN75" s="1"/>
  <c r="AM117"/>
  <c r="AN117" s="1"/>
  <c r="AM102"/>
  <c r="AN102" s="1"/>
  <c r="AA127"/>
  <c r="AB127" s="1"/>
  <c r="AA105"/>
  <c r="AB105" s="1"/>
  <c r="AA72"/>
  <c r="AB72" s="1"/>
  <c r="AM72"/>
  <c r="AN72" s="1"/>
  <c r="AA90"/>
  <c r="AB90" s="1"/>
  <c r="AM90"/>
  <c r="AN90" s="1"/>
  <c r="AA66"/>
  <c r="AB66" s="1"/>
  <c r="AA19"/>
  <c r="AB19" s="1"/>
  <c r="AM19"/>
  <c r="AN19" s="1"/>
  <c r="AA114"/>
  <c r="AB114" s="1"/>
  <c r="AA87"/>
  <c r="AB87" s="1"/>
  <c r="AA83"/>
  <c r="AB83" s="1"/>
  <c r="AA26"/>
  <c r="AB26" s="1"/>
  <c r="AA24"/>
  <c r="AB24" s="1"/>
  <c r="AA54"/>
  <c r="AB54" s="1"/>
  <c r="AA30"/>
  <c r="AB30" s="1"/>
  <c r="AA79"/>
  <c r="AB79" s="1"/>
  <c r="AA68"/>
  <c r="AB68" s="1"/>
  <c r="AA29"/>
  <c r="AB29" s="1"/>
  <c r="AA17"/>
  <c r="AB17" s="1"/>
  <c r="AM17"/>
  <c r="AN17" s="1"/>
  <c r="AA78"/>
  <c r="AB78" s="1"/>
  <c r="AM78"/>
  <c r="AN78" s="1"/>
  <c r="AA120"/>
  <c r="AB120" s="1"/>
  <c r="AA129"/>
  <c r="AB129" s="1"/>
  <c r="AM129"/>
  <c r="AN129" s="1"/>
  <c r="AA7"/>
  <c r="AB7" s="1"/>
  <c r="AA100"/>
  <c r="AB100" s="1"/>
  <c r="AA46"/>
  <c r="AB46" s="1"/>
  <c r="AA36"/>
  <c r="AB36" s="1"/>
  <c r="AM36"/>
  <c r="AN36" s="1"/>
  <c r="AA62"/>
  <c r="AB62" s="1"/>
  <c r="AA64"/>
  <c r="AB64" s="1"/>
  <c r="AA82"/>
  <c r="AB82" s="1"/>
  <c r="AM82"/>
  <c r="AN82" s="1"/>
  <c r="AA124"/>
  <c r="AB124" s="1"/>
  <c r="AA89"/>
  <c r="AB89" s="1"/>
  <c r="AM126"/>
  <c r="AN126" s="1"/>
  <c r="AT126" s="1"/>
  <c r="AU126" s="1"/>
  <c r="AV126" s="1"/>
  <c r="AM44"/>
  <c r="AN44" s="1"/>
  <c r="AT44" s="1"/>
  <c r="AU44" s="1"/>
  <c r="AV44" s="1"/>
  <c r="AA55"/>
  <c r="AB55" s="1"/>
  <c r="AA81"/>
  <c r="AB81" s="1"/>
  <c r="AA65"/>
  <c r="AB65" s="1"/>
  <c r="AA104"/>
  <c r="AB104" s="1"/>
  <c r="AM104"/>
  <c r="AN104" s="1"/>
  <c r="AA123"/>
  <c r="AB123" s="1"/>
  <c r="AA85"/>
  <c r="AB85" s="1"/>
  <c r="AM85"/>
  <c r="AN85" s="1"/>
  <c r="AA108"/>
  <c r="AB108" s="1"/>
  <c r="AA56"/>
  <c r="AB56" s="1"/>
  <c r="AM56"/>
  <c r="AN56" s="1"/>
  <c r="AA25"/>
  <c r="AB25" s="1"/>
  <c r="AM25"/>
  <c r="AN25" s="1"/>
  <c r="AA31"/>
  <c r="AB31" s="1"/>
  <c r="AA49"/>
  <c r="AB49" s="1"/>
  <c r="AA98"/>
  <c r="AB98" s="1"/>
  <c r="AA103"/>
  <c r="AB103" s="1"/>
  <c r="AA121"/>
  <c r="AB121" s="1"/>
  <c r="AA84"/>
  <c r="AB84" s="1"/>
  <c r="AM84"/>
  <c r="AN84" s="1"/>
  <c r="AA58"/>
  <c r="AB58" s="1"/>
  <c r="AM58"/>
  <c r="AN58" s="1"/>
  <c r="AA92"/>
  <c r="AB92" s="1"/>
  <c r="AA107"/>
  <c r="AB107" s="1"/>
  <c r="AA111"/>
  <c r="AB111" s="1"/>
  <c r="AA77"/>
  <c r="AB77" s="1"/>
  <c r="AA50"/>
  <c r="AB50" s="1"/>
  <c r="AA53"/>
  <c r="AB53" s="1"/>
  <c r="AA48"/>
  <c r="AB48" s="1"/>
  <c r="AA74"/>
  <c r="AB74" s="1"/>
  <c r="AA88"/>
  <c r="AB88" s="1"/>
  <c r="AA43"/>
  <c r="AB43" s="1"/>
  <c r="AA47"/>
  <c r="AB47" s="1"/>
  <c r="AA15"/>
  <c r="AB15" s="1"/>
  <c r="AA42"/>
  <c r="AB42" s="1"/>
  <c r="AA37"/>
  <c r="AB37" s="1"/>
  <c r="AM37"/>
  <c r="AN37" s="1"/>
  <c r="AA34"/>
  <c r="AB34" s="1"/>
  <c r="AM34"/>
  <c r="AN34" s="1"/>
  <c r="AA11"/>
  <c r="AB11" s="1"/>
  <c r="AM11"/>
  <c r="AN11" s="1"/>
  <c r="AA10"/>
  <c r="AB10" s="1"/>
  <c r="AM10"/>
  <c r="AN10" s="1"/>
  <c r="AA21"/>
  <c r="AB21" s="1"/>
  <c r="AM21"/>
  <c r="AN21" s="1"/>
  <c r="AA109"/>
  <c r="AB109" s="1"/>
  <c r="AM109"/>
  <c r="AN109" s="1"/>
  <c r="AA13"/>
  <c r="AB13" s="1"/>
  <c r="AM13"/>
  <c r="AN13" s="1"/>
  <c r="AA112"/>
  <c r="AB112" s="1"/>
  <c r="AM112"/>
  <c r="AN112" s="1"/>
  <c r="AA113"/>
  <c r="AB113" s="1"/>
  <c r="AA18"/>
  <c r="AB18" s="1"/>
  <c r="AA33"/>
  <c r="AB33" s="1"/>
  <c r="AA57"/>
  <c r="AB57" s="1"/>
  <c r="AA40"/>
  <c r="AB40" s="1"/>
  <c r="AA70"/>
  <c r="AB70" s="1"/>
  <c r="AA132"/>
  <c r="AB132" s="1"/>
  <c r="AA71"/>
  <c r="AB71" s="1"/>
  <c r="AA28"/>
  <c r="AB28" s="1"/>
  <c r="AM28"/>
  <c r="AN28" s="1"/>
  <c r="AA38"/>
  <c r="AB38" s="1"/>
  <c r="AM38"/>
  <c r="AN38" s="1"/>
  <c r="AA16"/>
  <c r="AB16" s="1"/>
  <c r="AM16"/>
  <c r="AN16" s="1"/>
  <c r="AA69"/>
  <c r="AB69" s="1"/>
  <c r="AA110"/>
  <c r="AB110" s="1"/>
  <c r="AM110"/>
  <c r="AN110" s="1"/>
  <c r="V64"/>
  <c r="AA134"/>
  <c r="AB134" s="1"/>
  <c r="AA35"/>
  <c r="AB35" s="1"/>
  <c r="V14"/>
  <c r="AA131"/>
  <c r="AB131" s="1"/>
  <c r="AT131" s="1"/>
  <c r="AU131" s="1"/>
  <c r="AV131" s="1"/>
  <c r="AA61"/>
  <c r="AB61" s="1"/>
  <c r="AA20"/>
  <c r="AB20" s="1"/>
  <c r="AA101"/>
  <c r="AB101" s="1"/>
  <c r="AA75"/>
  <c r="AB75" s="1"/>
  <c r="AA117"/>
  <c r="AB117" s="1"/>
  <c r="AA22"/>
  <c r="AB22" s="1"/>
  <c r="AA122"/>
  <c r="AB122" s="1"/>
  <c r="AA63"/>
  <c r="AB63" s="1"/>
  <c r="AA102"/>
  <c r="AB102" s="1"/>
  <c r="AA125"/>
  <c r="AB125" s="1"/>
  <c r="AA73"/>
  <c r="AB73" s="1"/>
  <c r="AA99"/>
  <c r="AB99" s="1"/>
  <c r="AM99"/>
  <c r="AN99" s="1"/>
  <c r="AM76"/>
  <c r="AN76" s="1"/>
  <c r="AT76" s="1"/>
  <c r="AU76" s="1"/>
  <c r="AV76" s="1"/>
  <c r="AT23"/>
  <c r="AU23" s="1"/>
  <c r="AV23" s="1"/>
  <c r="AT104"/>
  <c r="AU104" s="1"/>
  <c r="AV104" s="1"/>
  <c r="AT123"/>
  <c r="AU123" s="1"/>
  <c r="AV123" s="1"/>
  <c r="AT85"/>
  <c r="AU85" s="1"/>
  <c r="AV85" s="1"/>
  <c r="AT108"/>
  <c r="AU108" s="1"/>
  <c r="AV108" s="1"/>
  <c r="AM32"/>
  <c r="AN32" s="1"/>
  <c r="AT32" s="1"/>
  <c r="AU32" s="1"/>
  <c r="AV32" s="1"/>
  <c r="AM105"/>
  <c r="AN105" s="1"/>
  <c r="AT105" s="1"/>
  <c r="AU105" s="1"/>
  <c r="AV105" s="1"/>
  <c r="AM80"/>
  <c r="AN80" s="1"/>
  <c r="AT80" s="1"/>
  <c r="AU80" s="1"/>
  <c r="AV80" s="1"/>
  <c r="AT56"/>
  <c r="AU56" s="1"/>
  <c r="AV56" s="1"/>
  <c r="AT25"/>
  <c r="AU25" s="1"/>
  <c r="AV25" s="1"/>
  <c r="AM66"/>
  <c r="AN66" s="1"/>
  <c r="AT66" s="1"/>
  <c r="AU66" s="1"/>
  <c r="AM41"/>
  <c r="AN41" s="1"/>
  <c r="AT41" s="1"/>
  <c r="AU41" s="1"/>
  <c r="AV41" s="1"/>
  <c r="AT31"/>
  <c r="AU31" s="1"/>
  <c r="AV31" s="1"/>
  <c r="AM114"/>
  <c r="AN114" s="1"/>
  <c r="AT114" s="1"/>
  <c r="AU114" s="1"/>
  <c r="AV114" s="1"/>
  <c r="AT49"/>
  <c r="AU49" s="1"/>
  <c r="AV49" s="1"/>
  <c r="AM52"/>
  <c r="AN52" s="1"/>
  <c r="AT52" s="1"/>
  <c r="AU52" s="1"/>
  <c r="AV52" s="1"/>
  <c r="AT98"/>
  <c r="AU98" s="1"/>
  <c r="AV98" s="1"/>
  <c r="AM87"/>
  <c r="AN87" s="1"/>
  <c r="AT87" s="1"/>
  <c r="AU87" s="1"/>
  <c r="AV87" s="1"/>
  <c r="AT103"/>
  <c r="AU103" s="1"/>
  <c r="AV103" s="1"/>
  <c r="AM6"/>
  <c r="AN6" s="1"/>
  <c r="AT6" s="1"/>
  <c r="AU6" s="1"/>
  <c r="AV6" s="1"/>
  <c r="AT121"/>
  <c r="AU121" s="1"/>
  <c r="AV121" s="1"/>
  <c r="AM83"/>
  <c r="AN83" s="1"/>
  <c r="AT83" s="1"/>
  <c r="AU83" s="1"/>
  <c r="AV83" s="1"/>
  <c r="AT84"/>
  <c r="AU84" s="1"/>
  <c r="AV84" s="1"/>
  <c r="AM26"/>
  <c r="AN26" s="1"/>
  <c r="AT26" s="1"/>
  <c r="AU26" s="1"/>
  <c r="AV26" s="1"/>
  <c r="AT58"/>
  <c r="AU58" s="1"/>
  <c r="AV58" s="1"/>
  <c r="AT92"/>
  <c r="AU92" s="1"/>
  <c r="AV92" s="1"/>
  <c r="AM24"/>
  <c r="AN24" s="1"/>
  <c r="AT24" s="1"/>
  <c r="AU24" s="1"/>
  <c r="AV24" s="1"/>
  <c r="AT107"/>
  <c r="AU107" s="1"/>
  <c r="AV107" s="1"/>
  <c r="AM96"/>
  <c r="AN96" s="1"/>
  <c r="AT96" s="1"/>
  <c r="AU96" s="1"/>
  <c r="AV96" s="1"/>
  <c r="AT111"/>
  <c r="AU111" s="1"/>
  <c r="AV111" s="1"/>
  <c r="AM54"/>
  <c r="AN54" s="1"/>
  <c r="AT54" s="1"/>
  <c r="AU54" s="1"/>
  <c r="AV54" s="1"/>
  <c r="AT77"/>
  <c r="AU77" s="1"/>
  <c r="AV77" s="1"/>
  <c r="AM8"/>
  <c r="AN8" s="1"/>
  <c r="AT8" s="1"/>
  <c r="AU8" s="1"/>
  <c r="AV8" s="1"/>
  <c r="AT50"/>
  <c r="AU50" s="1"/>
  <c r="AV50" s="1"/>
  <c r="AM30"/>
  <c r="AN30" s="1"/>
  <c r="AT30" s="1"/>
  <c r="AU30" s="1"/>
  <c r="AV30" s="1"/>
  <c r="AT53"/>
  <c r="AU53" s="1"/>
  <c r="AV53" s="1"/>
  <c r="AM51"/>
  <c r="AN51" s="1"/>
  <c r="AT51" s="1"/>
  <c r="AU51" s="1"/>
  <c r="AV51" s="1"/>
  <c r="AT48"/>
  <c r="AU48" s="1"/>
  <c r="AV48" s="1"/>
  <c r="AM79"/>
  <c r="AN79" s="1"/>
  <c r="AT79" s="1"/>
  <c r="AU79" s="1"/>
  <c r="AV79" s="1"/>
  <c r="AT74"/>
  <c r="AU74" s="1"/>
  <c r="AV74" s="1"/>
  <c r="AM128"/>
  <c r="AN128" s="1"/>
  <c r="AT128" s="1"/>
  <c r="AU128" s="1"/>
  <c r="AV128" s="1"/>
  <c r="AT88"/>
  <c r="AU88" s="1"/>
  <c r="AV88" s="1"/>
  <c r="AM68"/>
  <c r="AN68" s="1"/>
  <c r="AT68" s="1"/>
  <c r="AU68" s="1"/>
  <c r="AV68" s="1"/>
  <c r="AT43"/>
  <c r="AU43" s="1"/>
  <c r="AV43" s="1"/>
  <c r="AM86"/>
  <c r="AN86" s="1"/>
  <c r="AT86" s="1"/>
  <c r="AU86" s="1"/>
  <c r="AV86" s="1"/>
  <c r="AT47"/>
  <c r="AU47" s="1"/>
  <c r="AV47" s="1"/>
  <c r="AM29"/>
  <c r="AN29" s="1"/>
  <c r="AT29" s="1"/>
  <c r="AU29" s="1"/>
  <c r="AV29" s="1"/>
  <c r="AT15"/>
  <c r="AU15" s="1"/>
  <c r="AV15" s="1"/>
  <c r="AM133"/>
  <c r="AN133" s="1"/>
  <c r="AT133" s="1"/>
  <c r="AU133" s="1"/>
  <c r="AV133" s="1"/>
  <c r="AM42"/>
  <c r="AN42" s="1"/>
  <c r="AT42" s="1"/>
  <c r="AU42" s="1"/>
  <c r="AV42" s="1"/>
  <c r="AT37"/>
  <c r="AU37" s="1"/>
  <c r="AV37" s="1"/>
  <c r="AT34"/>
  <c r="AU34" s="1"/>
  <c r="AV34" s="1"/>
  <c r="AT11"/>
  <c r="AU11" s="1"/>
  <c r="AV11" s="1"/>
  <c r="AT21"/>
  <c r="AU21" s="1"/>
  <c r="AV21" s="1"/>
  <c r="AM120"/>
  <c r="AN120" s="1"/>
  <c r="AT120" s="1"/>
  <c r="AU120" s="1"/>
  <c r="AV120" s="1"/>
  <c r="AT13"/>
  <c r="AU13" s="1"/>
  <c r="AV13" s="1"/>
  <c r="AT112"/>
  <c r="AU112" s="1"/>
  <c r="AV112" s="1"/>
  <c r="AT113"/>
  <c r="AU113" s="1"/>
  <c r="AV113" s="1"/>
  <c r="AM12"/>
  <c r="AN12" s="1"/>
  <c r="AT12" s="1"/>
  <c r="AU12" s="1"/>
  <c r="AV12" s="1"/>
  <c r="AT18"/>
  <c r="AU18" s="1"/>
  <c r="AV18" s="1"/>
  <c r="AM7"/>
  <c r="AN7" s="1"/>
  <c r="AT7" s="1"/>
  <c r="AU7" s="1"/>
  <c r="AV7" s="1"/>
  <c r="AT33"/>
  <c r="AU33" s="1"/>
  <c r="AV33" s="1"/>
  <c r="AM119"/>
  <c r="AN119" s="1"/>
  <c r="AT119" s="1"/>
  <c r="AU119" s="1"/>
  <c r="AV119" s="1"/>
  <c r="AT57"/>
  <c r="AU57" s="1"/>
  <c r="AV57" s="1"/>
  <c r="AM100"/>
  <c r="AN100" s="1"/>
  <c r="AT100" s="1"/>
  <c r="AU100" s="1"/>
  <c r="AV100" s="1"/>
  <c r="AT40"/>
  <c r="AU40" s="1"/>
  <c r="AV40" s="1"/>
  <c r="AM97"/>
  <c r="AN97" s="1"/>
  <c r="AT97" s="1"/>
  <c r="AU97" s="1"/>
  <c r="AV97" s="1"/>
  <c r="AT70"/>
  <c r="AU70" s="1"/>
  <c r="AV70" s="1"/>
  <c r="AM46"/>
  <c r="AN46" s="1"/>
  <c r="AT46" s="1"/>
  <c r="AU46" s="1"/>
  <c r="AV46" s="1"/>
  <c r="AM132"/>
  <c r="AN132" s="1"/>
  <c r="AT132" s="1"/>
  <c r="AU132" s="1"/>
  <c r="AV132" s="1"/>
  <c r="AM71"/>
  <c r="AN71" s="1"/>
  <c r="AT71" s="1"/>
  <c r="AU71" s="1"/>
  <c r="AV71" s="1"/>
  <c r="AT28"/>
  <c r="AU28" s="1"/>
  <c r="AV28" s="1"/>
  <c r="AT38"/>
  <c r="AU38" s="1"/>
  <c r="AV38" s="1"/>
  <c r="AT16"/>
  <c r="AU16" s="1"/>
  <c r="AV16" s="1"/>
  <c r="AM62"/>
  <c r="AN62" s="1"/>
  <c r="AT62" s="1"/>
  <c r="AU62" s="1"/>
  <c r="AV62" s="1"/>
  <c r="AM69"/>
  <c r="AN69" s="1"/>
  <c r="AT69" s="1"/>
  <c r="AU69" s="1"/>
  <c r="AV69" s="1"/>
  <c r="AT110"/>
  <c r="AU110" s="1"/>
  <c r="AV110" s="1"/>
  <c r="AM64"/>
  <c r="AN64" s="1"/>
  <c r="AT64" s="1"/>
  <c r="AU64" s="1"/>
  <c r="AV64" s="1"/>
  <c r="AT134"/>
  <c r="AU134" s="1"/>
  <c r="AV134" s="1"/>
  <c r="AM9"/>
  <c r="AN9" s="1"/>
  <c r="AT9" s="1"/>
  <c r="AU9" s="1"/>
  <c r="AV9" s="1"/>
  <c r="AM35"/>
  <c r="AN35" s="1"/>
  <c r="AT35" s="1"/>
  <c r="AU35" s="1"/>
  <c r="AV35" s="1"/>
  <c r="AV14"/>
  <c r="AV118"/>
  <c r="AM124"/>
  <c r="AN124" s="1"/>
  <c r="AT124" s="1"/>
  <c r="AU124" s="1"/>
  <c r="AV124" s="1"/>
  <c r="AT61"/>
  <c r="AU61" s="1"/>
  <c r="AV61" s="1"/>
  <c r="AM115"/>
  <c r="AN115" s="1"/>
  <c r="AT115" s="1"/>
  <c r="AU115" s="1"/>
  <c r="AV115" s="1"/>
  <c r="AT20"/>
  <c r="AU20" s="1"/>
  <c r="AV20" s="1"/>
  <c r="AM89"/>
  <c r="AN89" s="1"/>
  <c r="AT89" s="1"/>
  <c r="AU89" s="1"/>
  <c r="AV89" s="1"/>
  <c r="AT101"/>
  <c r="AU101" s="1"/>
  <c r="AV101" s="1"/>
  <c r="AM130"/>
  <c r="AN130" s="1"/>
  <c r="AT130" s="1"/>
  <c r="AU130" s="1"/>
  <c r="AV130" s="1"/>
  <c r="AT75"/>
  <c r="AU75" s="1"/>
  <c r="AV75" s="1"/>
  <c r="AM135"/>
  <c r="AN135" s="1"/>
  <c r="AT135" s="1"/>
  <c r="AU135" s="1"/>
  <c r="AV135" s="1"/>
  <c r="AT117"/>
  <c r="AU117" s="1"/>
  <c r="AV117" s="1"/>
  <c r="AM55"/>
  <c r="AN55" s="1"/>
  <c r="AT55" s="1"/>
  <c r="AU55" s="1"/>
  <c r="AV55" s="1"/>
  <c r="AT22"/>
  <c r="AU22" s="1"/>
  <c r="AV22" s="1"/>
  <c r="AM106"/>
  <c r="AN106" s="1"/>
  <c r="AT106" s="1"/>
  <c r="AU106" s="1"/>
  <c r="AV106" s="1"/>
  <c r="AT122"/>
  <c r="AU122" s="1"/>
  <c r="AV122" s="1"/>
  <c r="AM81"/>
  <c r="AN81" s="1"/>
  <c r="AT81" s="1"/>
  <c r="AU81" s="1"/>
  <c r="AV81" s="1"/>
  <c r="AT63"/>
  <c r="AU63" s="1"/>
  <c r="AV63" s="1"/>
  <c r="AM67"/>
  <c r="AN67" s="1"/>
  <c r="AT67" s="1"/>
  <c r="AU67" s="1"/>
  <c r="AV67" s="1"/>
  <c r="AT102"/>
  <c r="AU102" s="1"/>
  <c r="AV102" s="1"/>
  <c r="AM65"/>
  <c r="AN65" s="1"/>
  <c r="AT65" s="1"/>
  <c r="AU65" s="1"/>
  <c r="AV65" s="1"/>
  <c r="AT125"/>
  <c r="AU125" s="1"/>
  <c r="AV125" s="1"/>
  <c r="AM127"/>
  <c r="AN127" s="1"/>
  <c r="AT127" s="1"/>
  <c r="AU127" s="1"/>
  <c r="AV127" s="1"/>
  <c r="AM73"/>
  <c r="AN73" s="1"/>
  <c r="AT73" s="1"/>
  <c r="AU73" s="1"/>
  <c r="AV73" s="1"/>
  <c r="AT99"/>
  <c r="AU99" s="1"/>
  <c r="AV99" s="1"/>
  <c r="AV91"/>
  <c r="AT109" l="1"/>
  <c r="AU109" s="1"/>
  <c r="AV109" s="1"/>
  <c r="AT10"/>
  <c r="AU10" s="1"/>
  <c r="AV10" s="1"/>
  <c r="AT90"/>
  <c r="AU90" s="1"/>
  <c r="AV90" s="1"/>
  <c r="AT116"/>
  <c r="AU116" s="1"/>
  <c r="AV116" s="1"/>
  <c r="AT59"/>
  <c r="AU59" s="1"/>
  <c r="AV59" s="1"/>
  <c r="AT27"/>
  <c r="AU27" s="1"/>
  <c r="AV27" s="1"/>
  <c r="AT82"/>
  <c r="AU82" s="1"/>
  <c r="AV82" s="1"/>
  <c r="AT36"/>
  <c r="AU36" s="1"/>
  <c r="AV36" s="1"/>
  <c r="AT78"/>
  <c r="AU78" s="1"/>
  <c r="AV78" s="1"/>
  <c r="AT17"/>
  <c r="AU17" s="1"/>
  <c r="AV17" s="1"/>
  <c r="AT19"/>
  <c r="AU19" s="1"/>
  <c r="AT129"/>
  <c r="AU129" s="1"/>
  <c r="AV129" s="1"/>
  <c r="AT72"/>
  <c r="AU72" s="1"/>
  <c r="AV72" s="1"/>
</calcChain>
</file>

<file path=xl/sharedStrings.xml><?xml version="1.0" encoding="utf-8"?>
<sst xmlns="http://schemas.openxmlformats.org/spreadsheetml/2006/main" count="1708" uniqueCount="630">
  <si>
    <t xml:space="preserve">2015----ΚΡΙΤΗΡΙΑ ΕΠΙΛΟΓΗΣ ΚΑΙ ΜΟΡΙΟΔΟΤΗΣΗ  ΔΙΕΥΘΥΝΤΩΝ ΔΗΜΟΤΙΚΩΝ ΣΧΟΛΕΙΩΝ -αρ.19 του Ν. 4327/2015 </t>
  </si>
  <si>
    <t>Α/Α</t>
  </si>
  <si>
    <t>ΕΠΙΘΕΤΟ</t>
  </si>
  <si>
    <t>ΟΝΟΜΑ</t>
  </si>
  <si>
    <t>ΚΛΑΔΟΣ</t>
  </si>
  <si>
    <t>ΕΚΠΑΙΔΕΥΤΙΚΗ ΠΡΟΥΠΗΡΕΣΙΑ-10 ΕΤΗ ΥΠΟΧΡΕΩΤΙΚΑ</t>
  </si>
  <si>
    <t>ΜΗΝΕΣ ΣΕ 4 ΤΡΙΜΗΝΑ</t>
  </si>
  <si>
    <t>ΔΙΔΑΚΤΙΚΗ ΠΡΟΥΠΗΡΕΣΙΑ- 8 ΕΤΗ ΥΠΟΧΡΕΩΤΙΚΑ</t>
  </si>
  <si>
    <t xml:space="preserve">  παρ. 2    -----ΕΠΙΣΤΗΜΟΝΙΚΗ-ΠΑΙΔΑΓΩΓΙΚΗ ΣΥΓΚΡΟΤΗΣΗ(9 -11 μονάδες)</t>
  </si>
  <si>
    <t>ΣΥΝΟΛΟ ΜΟΡΙΩΝ     παρ 2</t>
  </si>
  <si>
    <t xml:space="preserve">ΣΥΝΟΛΟ ΜΟΡΙΩΝ     παρ 2 ΠΛΗΝ ΤΗΝ ΕΞΟΜΟΙΩΣΗ    ( το υπολογιζω χειρογραφα) </t>
  </si>
  <si>
    <t>ΣΥΝΟΛΟ ΜΟΡΙΩΝ     παρ 2    (9 -11 μονάδες)</t>
  </si>
  <si>
    <t xml:space="preserve">   παρ. 3      ---ΥΠΗΡΕΣΙΑΚΗ ΚΑΤΑΣΤΑΣΗ ΚΑΘΟΔΗΓΗΤΙΚΗΣ ΚΑΙ ΔΙΟΙΚΗΤΙΚΗΣ ΕΜΠΕΙΡΙΑΣ(14 μονάδες)</t>
  </si>
  <si>
    <t>ΣΥΝΟΛΟ ΜΟΡΙΩΝ     παρ 3</t>
  </si>
  <si>
    <t>ΣΥΝΟΛΟ ΜΟΡΙΩΝ     παρ 3   (14 μονάδες)</t>
  </si>
  <si>
    <t>ΣΥΝΟΛΟ ΜΟΡΙΩΝ  παρ 2 και 3</t>
  </si>
  <si>
    <t>(2α)</t>
  </si>
  <si>
    <t xml:space="preserve">(2β)  </t>
  </si>
  <si>
    <t>(2γ)</t>
  </si>
  <si>
    <t>(2δ)</t>
  </si>
  <si>
    <t>(2ε)</t>
  </si>
  <si>
    <t>(2στ)</t>
  </si>
  <si>
    <t>(2ζ)</t>
  </si>
  <si>
    <t>(2η)</t>
  </si>
  <si>
    <t>(3α)</t>
  </si>
  <si>
    <t>(3β.αα)</t>
  </si>
  <si>
    <t>(3β.ββ)</t>
  </si>
  <si>
    <t>ΔΙΔΑΚΤΟΡΙΚΟ ΔΙΠΛΩΜΑ  -         (4 ΜΟΡΙΑ)</t>
  </si>
  <si>
    <t>ΜΕΤΑΠΤΥΧΙΑΚΟΣ ΤΙΤΛΟΣ ΣΠΟΥΔΩΝ- (2,5 ΜΟΡΙΑ)</t>
  </si>
  <si>
    <t>ΑΘΡΟΙΣΜΑ ΔΙΔΑΚΤΟΡΙΚΟ ΚΑΙ ΜΕΤΑΠΤΥΧΙΑΚΟ</t>
  </si>
  <si>
    <t xml:space="preserve">ΑΝΩΤΑΤΟ ΟΡΙΟ 4 ΜΟΡΙΑ </t>
  </si>
  <si>
    <t>ΤΙΤΛΟΣ ΔΙΔΑΣΚΑΛΕΙΟΥ ΕΚΠΑΙΔΕΥΣΗΣ-(2 ΜΟΡΙΑ)</t>
  </si>
  <si>
    <t>ΔΕΥΤΕΡΟ ΠΤΥΧΙΟ  ΠΑΝΕΠΙΣΤΗΜΙΟΥ Ή ΤΕΙ -(2 ΜΟΡΙΑ)</t>
  </si>
  <si>
    <t>ΠΤΥΧΙΟ ΠΑΙΔΑΓΩΓΙΚΗΣ ΑΚΑΔΗΜΙΑΣ Ή ΣΧΟΛΗΣ ΝΗΠΙΑΓΩΓΩΝ -(0,5 ΜΟΡΙΑ)</t>
  </si>
  <si>
    <t>ΣΕΛΜΕ,ΣΕΛΔΕ,ΑΣΠΑΙΤΕ,ΣΕΛΕΤΕ                         (0,5 ΜΟΡΙΑ)</t>
  </si>
  <si>
    <t>ΤΠΕ ΕΠΙΠΕΔΟΥ -(0,5 ΜΟΡΙΑ)</t>
  </si>
  <si>
    <t>ΞΕΝΗ ΓΛΩΣΣΑ Β2-(0,5 ΜΟΡΙΑ)</t>
  </si>
  <si>
    <t>ΔΕΥΤΕΡΗ ΞΕΝΗ ΓΛΩΣΣΑ Β2-(0,5/2 ΜΟΡΙΑ)</t>
  </si>
  <si>
    <t>ΞΕΝΗ ΓΛΩΣΣΑ ΠΑΝΩ ΑΠΌ Β2-(1 ΜΟΡΙΑ)</t>
  </si>
  <si>
    <t>ΔΕΥΤΕΡΗ ΞΕΝΗ ΓΛΩΣΣΑ ΠΑΝΩ ΑΠΌ Β2-(1/2 ΜΟΡΙΑ)</t>
  </si>
  <si>
    <t>ΜΟΡΙΑ ΥΠΗΡΕΣΙΑΚΗΣ ΚΑΤΑΣΤΑΣΗΣ                   ( ΑΝΩΤΑΤΟ ΟΡΙΟ ΤΑ 11 ΜΟΡΙΑ</t>
  </si>
  <si>
    <t>ΣΥΝΟΛΟ ΜΟΡΙΩΝ ΤΡΙΜΗΝΩΝ</t>
  </si>
  <si>
    <t>ΣΥΝΟΛΟ ΜΟΡΙΩΝ (Χ+Υ)</t>
  </si>
  <si>
    <t>ΔΙΟΙΚΗΤΙΚΗ  ΚΑΙ ΚΑΘΟΔΗΓΗΤΙΚΗ ΕΜΠΕΙΡΙΑ ΕΤΗ             ( Διευθυντές, σχ. Σύμβουλοι,προιστα-μενοι γραφειων)</t>
  </si>
  <si>
    <t>ΜΟΡΙΑ ΣΕ ΤΡΙΜΗΝΑ</t>
  </si>
  <si>
    <t>ΣΥΝΟΛΟ (ΑΒ+ΑC)</t>
  </si>
  <si>
    <t>ΔΙΟΙΚΗΤΙΚΗ  ΚΑΙ ΚΑΘΟΔΗΓΗΤΙΚΗ ΕΜΠΕΙΡΙΑ ΜΟΡΙΑ *0,5</t>
  </si>
  <si>
    <t>ΜΟΡΙΑ ΑΝΩΤΑΤΟ ΟΡΙΟ 2</t>
  </si>
  <si>
    <t xml:space="preserve">ΔΙΟΙΚΗΤΙΚΗ  ΚΑΙ ΚΑΘΟΔΗΓΗΤΙΚΗ ΕΜΠΕΙΡΙΑ ΕΤΗ  (προισταμενος σχ. Μοναδας, προισταμενος εκπαιδευτικων θεμάτων  υποδιευθυντής , υπευθυνος περιβαλλοντικης)  </t>
  </si>
  <si>
    <t>ΣΥΝΟΛΟ ΜΟΡΙΩΝ(ΑΗ+ΑΙ)</t>
  </si>
  <si>
    <t xml:space="preserve">ΔΙΟΙΚΗΤΙΚΗ  ΚΑΙ ΚΑΘΟΔΗΓΗΤΙΚΗ ΕΜΠΕΙΡΙΑ ΜΟΡΙΑ*025 </t>
  </si>
  <si>
    <t>ΜΟΡΙΑ ΑΝΩΤΑΤΟ ΟΡΙΟ 1</t>
  </si>
  <si>
    <t>ΣΥΝΟΛΟ (ΑG+AL)</t>
  </si>
  <si>
    <t>ΑΙΡΕΤΑ ΜΕΛΗ ΣΥΜΜΕΤΟΧΗ ΣΕ ΥΠΗΡΕΣΙΑΚΑ ΣΥΜΒΟΥΛΙΑ ΕΤΗ</t>
  </si>
  <si>
    <t>ΚΑΤΣΑΓΑΝΝΗΣ</t>
  </si>
  <si>
    <t>ΠΑΝΑΓΙΩΤΗΣ</t>
  </si>
  <si>
    <t>ΠΕ70</t>
  </si>
  <si>
    <t>2</t>
  </si>
  <si>
    <t>ΚΑΨΑΛΗ</t>
  </si>
  <si>
    <t>ΜΑΡΙΑ</t>
  </si>
  <si>
    <t>3</t>
  </si>
  <si>
    <t>1</t>
  </si>
  <si>
    <t>ΧΑΡΜΑΝΤΖΗΣ</t>
  </si>
  <si>
    <t>ΑΝΔΡΕΑΣ</t>
  </si>
  <si>
    <t>4</t>
  </si>
  <si>
    <t>ΘΕΟΔΩΡΟΥ</t>
  </si>
  <si>
    <t>ΑΛΕΞΑΝΔΡΟΣ</t>
  </si>
  <si>
    <t>ΠΕ11</t>
  </si>
  <si>
    <t>5</t>
  </si>
  <si>
    <t>ΠΕΖΟΥΛΑΣ</t>
  </si>
  <si>
    <t>ΧΡΗΣΤΟΣ</t>
  </si>
  <si>
    <t>6</t>
  </si>
  <si>
    <t>16</t>
  </si>
  <si>
    <t>ΧΟΥΛΙΑΡΑΣ</t>
  </si>
  <si>
    <t>ΒΑΣΙΛΕΙΟΣ</t>
  </si>
  <si>
    <t>7</t>
  </si>
  <si>
    <t>ΛΟΥΚΟΠΟΥΛΟΣ</t>
  </si>
  <si>
    <t>ΑΡΙΣΤΕΙΔΗΣ</t>
  </si>
  <si>
    <t>8</t>
  </si>
  <si>
    <t>ΓΟΥΣΙΑΣ</t>
  </si>
  <si>
    <t>ΚΩΝΣΤΑΝΤΙΝΟΣ</t>
  </si>
  <si>
    <t>9</t>
  </si>
  <si>
    <t>ΚΟΚΟΤΑ</t>
  </si>
  <si>
    <t>ΣΟΥΛΤΑΝΑ</t>
  </si>
  <si>
    <t>10</t>
  </si>
  <si>
    <t>ΑΓΓΕΛΟΠΟΥΛΟΣ</t>
  </si>
  <si>
    <t>ΜΙΧΑΗΛ</t>
  </si>
  <si>
    <t>11</t>
  </si>
  <si>
    <t>ΜΑΚΡΥΓΙΑΝΝΗΣ</t>
  </si>
  <si>
    <t>ΔΗΜΗΤΡΙΟΣ</t>
  </si>
  <si>
    <t>12</t>
  </si>
  <si>
    <t>ΚΑΡΥΔΗ</t>
  </si>
  <si>
    <t>ΕΛΕΝΗ</t>
  </si>
  <si>
    <t>13</t>
  </si>
  <si>
    <t>ΤΣΑΒΑΛΑ</t>
  </si>
  <si>
    <t>ΓΕΩΡΓΙΑ</t>
  </si>
  <si>
    <t>14</t>
  </si>
  <si>
    <t>ΣΧΙΖΑΣ</t>
  </si>
  <si>
    <t>15</t>
  </si>
  <si>
    <t>ΚΟΛΕΜΕΝΟΣ</t>
  </si>
  <si>
    <t>ΣΩΤΗΡΙΟΣ</t>
  </si>
  <si>
    <t xml:space="preserve">ΓΚΙΑΦΗ </t>
  </si>
  <si>
    <t>ΟΛΓΑ</t>
  </si>
  <si>
    <t>17</t>
  </si>
  <si>
    <t>18</t>
  </si>
  <si>
    <t>ΤΣΙΡΟΓΙΑΝΝΗ</t>
  </si>
  <si>
    <t>ΚΑΛΛΙΤΣΑ</t>
  </si>
  <si>
    <t>19</t>
  </si>
  <si>
    <t>ΑΡΑΧΩΒΙΤΗΣ</t>
  </si>
  <si>
    <t>ΠΑΥΛΟΣ</t>
  </si>
  <si>
    <t>20</t>
  </si>
  <si>
    <t>ΤΑΡΝΑΡΑΣ</t>
  </si>
  <si>
    <t>ΘΕΟΔΩΡΟΣ</t>
  </si>
  <si>
    <t>21</t>
  </si>
  <si>
    <t>ΣΑΒΒΙΔΟΥ</t>
  </si>
  <si>
    <t>ΔΕΣΠΟΙΝΑ</t>
  </si>
  <si>
    <t>22</t>
  </si>
  <si>
    <t>ΛΑΧΑΝΑΣ</t>
  </si>
  <si>
    <t>23</t>
  </si>
  <si>
    <t>ΠΕΣΛΗΣ</t>
  </si>
  <si>
    <t>ΕΥΘΥΜΙΟΣ</t>
  </si>
  <si>
    <t>24</t>
  </si>
  <si>
    <t>ΟΛΙΒΩΤΟΥ</t>
  </si>
  <si>
    <t>ΔΙΟΝΥΣΙΑ</t>
  </si>
  <si>
    <t>ΠΕ16.01</t>
  </si>
  <si>
    <t>25</t>
  </si>
  <si>
    <t>ΡΗΓΑΣ</t>
  </si>
  <si>
    <t>26</t>
  </si>
  <si>
    <t>27</t>
  </si>
  <si>
    <t>ΒΛΑΧΟΣ</t>
  </si>
  <si>
    <t>ΓΕΩΡΓΙΟΣ</t>
  </si>
  <si>
    <t>28</t>
  </si>
  <si>
    <t>ΚΑΡΑΜΑΝΩΛΗΣ</t>
  </si>
  <si>
    <t>ΙΩΑΝΝΗΣ</t>
  </si>
  <si>
    <t>29</t>
  </si>
  <si>
    <t>ΠΑΛΟΥΜΠΑ</t>
  </si>
  <si>
    <t>30</t>
  </si>
  <si>
    <t>ΠΑΠΑΝΙΚΟΛΑΟΥ</t>
  </si>
  <si>
    <t>31</t>
  </si>
  <si>
    <t>ΚΑΝΕΛΛΟΣ</t>
  </si>
  <si>
    <t>32</t>
  </si>
  <si>
    <t>ΤΣΙΡΙΜΩΚΟΣ</t>
  </si>
  <si>
    <t>33</t>
  </si>
  <si>
    <t>ΧΡΙΣΤΟΠΟΥΛΟΣ</t>
  </si>
  <si>
    <t>34</t>
  </si>
  <si>
    <t>ΚΑΡΑΠΙΠΕΡΗΣ</t>
  </si>
  <si>
    <t>35</t>
  </si>
  <si>
    <t>ΦΟΥΝΤΑΣ</t>
  </si>
  <si>
    <t>ΝΙΚΟΛΑΟΣ</t>
  </si>
  <si>
    <t>36</t>
  </si>
  <si>
    <t>ΖΑΓΚΟΤΑΣ</t>
  </si>
  <si>
    <t>37</t>
  </si>
  <si>
    <t>ΚΑΡΦΗ</t>
  </si>
  <si>
    <t>ΣΤΑΥΡΟΥΛΑ</t>
  </si>
  <si>
    <t>38</t>
  </si>
  <si>
    <t>ΑΘΑΝΑΣΑΚΗΣ</t>
  </si>
  <si>
    <t>39</t>
  </si>
  <si>
    <t>ΤΗΓΑΝΗΣ</t>
  </si>
  <si>
    <t>40</t>
  </si>
  <si>
    <t>ΚΑΤΣΙΜΑΡΔΟΣ</t>
  </si>
  <si>
    <t>ΑΘΑΝΑΣΙΟΣ</t>
  </si>
  <si>
    <t>41</t>
  </si>
  <si>
    <t>ΔΕΛΗΓΙΑΝΝΗΣ</t>
  </si>
  <si>
    <t>42</t>
  </si>
  <si>
    <t>ΜΟΥΤΟΠΟΥΛΟΣ</t>
  </si>
  <si>
    <t>ΣΤΑΥΡΟΣ</t>
  </si>
  <si>
    <t>43</t>
  </si>
  <si>
    <t>ΠΡΙΤΣΟΛΑΣ</t>
  </si>
  <si>
    <t>ΑΠΟΣΤΟΛΟΣ</t>
  </si>
  <si>
    <t>44</t>
  </si>
  <si>
    <t>ΣΤΡΑΤΟΣ</t>
  </si>
  <si>
    <t>ΓΕΡΑΣΙΜΟΣ</t>
  </si>
  <si>
    <t>45</t>
  </si>
  <si>
    <t>ΜΠΑΡΜΠΕΤΑΚΗΣ</t>
  </si>
  <si>
    <t>ΑΝΤΩΝΙΟΣ</t>
  </si>
  <si>
    <t>46</t>
  </si>
  <si>
    <t>ΚΑΠΠΕΣ</t>
  </si>
  <si>
    <t>47</t>
  </si>
  <si>
    <t>ΚΩΝΣΤΑΝΤΕΛΟΣ</t>
  </si>
  <si>
    <t>48</t>
  </si>
  <si>
    <t>ΔΟΥΡΟΣ</t>
  </si>
  <si>
    <t>49</t>
  </si>
  <si>
    <t>ΣΥΡΓΙΑΝΝΗ</t>
  </si>
  <si>
    <t>ΑΓΓΕΛΙΚΗ-ΕΥΘΑΛΙΑ</t>
  </si>
  <si>
    <t>50</t>
  </si>
  <si>
    <t>ΣΑΚΑΡΕΛΟΣ</t>
  </si>
  <si>
    <t>51</t>
  </si>
  <si>
    <t>ΣΕΡΕΤΗΣ</t>
  </si>
  <si>
    <t>52</t>
  </si>
  <si>
    <t>ΒΕΜΗΣ</t>
  </si>
  <si>
    <t>53</t>
  </si>
  <si>
    <t>ΠΟΤΣΙΟΣ</t>
  </si>
  <si>
    <t>54</t>
  </si>
  <si>
    <t>ΚΑΖΝΑΦΕΡΗΣ</t>
  </si>
  <si>
    <t>55</t>
  </si>
  <si>
    <t>ΠΑΠΑΝΑΣΤΑΣΗΣ</t>
  </si>
  <si>
    <t>56</t>
  </si>
  <si>
    <t>ΚΑΡΚΑΝΙΑ</t>
  </si>
  <si>
    <t>57</t>
  </si>
  <si>
    <t>ΓΕΡΑΣΗΣ</t>
  </si>
  <si>
    <t>58</t>
  </si>
  <si>
    <t>ΑΡΤΗΝΟΥ</t>
  </si>
  <si>
    <t>ΔΗΜΗΤΡΑ</t>
  </si>
  <si>
    <t>59</t>
  </si>
  <si>
    <t>ΜΠΡΟΥΤΑΣ</t>
  </si>
  <si>
    <t>60</t>
  </si>
  <si>
    <t xml:space="preserve">ΓΟΥΤΛΗΣ </t>
  </si>
  <si>
    <t>ΣΥΜΕΩΝ</t>
  </si>
  <si>
    <t>61</t>
  </si>
  <si>
    <t>ΚΩΣΤΗΣ</t>
  </si>
  <si>
    <t>ΚΩΝΣΤΑΝΤΙΝΟΣ του ΚΛΕΑΡΧΟΥ</t>
  </si>
  <si>
    <t>62</t>
  </si>
  <si>
    <t>ΤΑΣΟΥΛΗ</t>
  </si>
  <si>
    <t>ΚΩΝΣΤΑΝΤΩ</t>
  </si>
  <si>
    <t>63</t>
  </si>
  <si>
    <t>ΧΑΡΑΛΑΜΠΟΥΣ</t>
  </si>
  <si>
    <t xml:space="preserve"> ΔΗΜΗΤΡΙΟΣ</t>
  </si>
  <si>
    <t>64</t>
  </si>
  <si>
    <t>ΣΤΑΜΟΥΛΗΣ</t>
  </si>
  <si>
    <t>ΜΑΤΘΑΙΟΣ</t>
  </si>
  <si>
    <t>65</t>
  </si>
  <si>
    <t>ΚΟΛΟΒΟΣ</t>
  </si>
  <si>
    <t>66</t>
  </si>
  <si>
    <t>ΖΑΜΠΑΡΑΣ</t>
  </si>
  <si>
    <t>67</t>
  </si>
  <si>
    <t>ΚΟΚΟΥΣΟΥΛΑΣ</t>
  </si>
  <si>
    <t>68</t>
  </si>
  <si>
    <t>ΚΩΣΤΟΓΙΑΝΝΗΣ</t>
  </si>
  <si>
    <t>69</t>
  </si>
  <si>
    <t>ΔΡΟΣΟΠΑΝΑΓΙΩΤΗΣ</t>
  </si>
  <si>
    <t>ΝΕΚΤΑΡΙΟΣ</t>
  </si>
  <si>
    <t>70</t>
  </si>
  <si>
    <t>ΚΩΣΤΟΠΟΥΛΟΣ</t>
  </si>
  <si>
    <t>71</t>
  </si>
  <si>
    <t>ΛΙΑΠΙΚΟΥ</t>
  </si>
  <si>
    <t>ΑΛΕΞΑΝΔΡΑ</t>
  </si>
  <si>
    <t>72</t>
  </si>
  <si>
    <t>ΣΚΑΝΔΑΛΟΥ</t>
  </si>
  <si>
    <t>ΑΙΚΑΤΕΡΙΝΗ</t>
  </si>
  <si>
    <t>73</t>
  </si>
  <si>
    <t>ΜΑΡΑΓΚΟΥ</t>
  </si>
  <si>
    <t>74</t>
  </si>
  <si>
    <t>ΒΑΣΙΛΟΓΙΑΝΝΗΣ</t>
  </si>
  <si>
    <t>75</t>
  </si>
  <si>
    <t>ΚΩΛΕΤΤΗ</t>
  </si>
  <si>
    <t>76</t>
  </si>
  <si>
    <t>ΛΑΖΑΡΙΔΟΥ</t>
  </si>
  <si>
    <t>ΒΙΡΓΙΝΙΑ</t>
  </si>
  <si>
    <t>77</t>
  </si>
  <si>
    <t>ΡΗΓΑ</t>
  </si>
  <si>
    <t>78</t>
  </si>
  <si>
    <t>ΓΑΛΑΓΑΛΑΣ</t>
  </si>
  <si>
    <t>ΕΥΑΓΓΕΛΟΣ</t>
  </si>
  <si>
    <t>79</t>
  </si>
  <si>
    <t>ΤΣΙΛΙΚΗ</t>
  </si>
  <si>
    <t>80</t>
  </si>
  <si>
    <t>ΑΓΓΕΛΗΣ</t>
  </si>
  <si>
    <t>ΛΑΜΠΡΟΣ</t>
  </si>
  <si>
    <t>81</t>
  </si>
  <si>
    <t>ΤΣΕΠΑΣ</t>
  </si>
  <si>
    <t>82</t>
  </si>
  <si>
    <t>ΡΕΠΠΑΣ</t>
  </si>
  <si>
    <t>83</t>
  </si>
  <si>
    <t>ΤΣΑΜΗΣ</t>
  </si>
  <si>
    <t>84</t>
  </si>
  <si>
    <t>ΓΡΙΒΑΣ</t>
  </si>
  <si>
    <t>85</t>
  </si>
  <si>
    <t>ΦΑΡΑΝΤΟΣ</t>
  </si>
  <si>
    <t>86</t>
  </si>
  <si>
    <t>ΛΑΝΟΠΟΥΛΟΣ</t>
  </si>
  <si>
    <t>ΘΩΜΑΣ</t>
  </si>
  <si>
    <t>87</t>
  </si>
  <si>
    <t>ΠΑΛΗΟΓΙΑΝΝΗ</t>
  </si>
  <si>
    <t>ΣΟΦΙΑ</t>
  </si>
  <si>
    <t>88</t>
  </si>
  <si>
    <t>ΛΙΑΤΣΟΣ</t>
  </si>
  <si>
    <t>89</t>
  </si>
  <si>
    <t xml:space="preserve">ΚΑΙΠΑΝΟΥ </t>
  </si>
  <si>
    <t>ΧΡΥΣΟΥΛΑ</t>
  </si>
  <si>
    <t>90</t>
  </si>
  <si>
    <t>ΤΖΕΛΑΛΙΔΗΣ</t>
  </si>
  <si>
    <t>91</t>
  </si>
  <si>
    <t>ΔΗΜΗΤΡΙΟΥ</t>
  </si>
  <si>
    <t>92</t>
  </si>
  <si>
    <t xml:space="preserve">ΣΤΑΘΟΠΟΥΛΟΥ </t>
  </si>
  <si>
    <t>ΙΩΑΝΝΑ</t>
  </si>
  <si>
    <t>93</t>
  </si>
  <si>
    <t>ΖΑΠΑΝΤΙΩΤΗ</t>
  </si>
  <si>
    <t>ΑΡΓΥΡΩ</t>
  </si>
  <si>
    <t>94</t>
  </si>
  <si>
    <t>ΣΟΥΛΤΑΝΙΔΗΣ</t>
  </si>
  <si>
    <t>95</t>
  </si>
  <si>
    <t xml:space="preserve">ΚΟΚΚΟΤΟΣ </t>
  </si>
  <si>
    <t>96</t>
  </si>
  <si>
    <t>ΚΑΡΑΚΑΣΗΣ</t>
  </si>
  <si>
    <t>97</t>
  </si>
  <si>
    <t>ΠΑΠΠΑΣ</t>
  </si>
  <si>
    <t>98</t>
  </si>
  <si>
    <t>ΧΡΙΣΤΟΔΟΥΛΟΥ</t>
  </si>
  <si>
    <t>ΦΩΤΙΟΣ</t>
  </si>
  <si>
    <t>99</t>
  </si>
  <si>
    <t>ΚΑΝΤΑΝΗΣ</t>
  </si>
  <si>
    <t>ΠΑΝΤΕΛΕΗΜΩΝ</t>
  </si>
  <si>
    <t>100</t>
  </si>
  <si>
    <t>ΜΠΟΚΩΡΟΣ</t>
  </si>
  <si>
    <t>101</t>
  </si>
  <si>
    <t>ΝΤΑΛΑΚΟΥΡΑΣ</t>
  </si>
  <si>
    <t>102</t>
  </si>
  <si>
    <t>ΣΤΑΜΑΤΗ</t>
  </si>
  <si>
    <t>ΚΩΝΣΤΑΝΤΙΑ</t>
  </si>
  <si>
    <t>103</t>
  </si>
  <si>
    <t>ΜΠΕΡΕΔΑΚΗ</t>
  </si>
  <si>
    <t>ΑΘΑΝΑΣΙΑ</t>
  </si>
  <si>
    <t>104</t>
  </si>
  <si>
    <t>ΙΩΑΝΝΟΥ</t>
  </si>
  <si>
    <t>ΣΠΥΡΙΔΩΝ</t>
  </si>
  <si>
    <t>105</t>
  </si>
  <si>
    <t>ΦΡΑΓΚΟΥΛΗΣ</t>
  </si>
  <si>
    <t>106</t>
  </si>
  <si>
    <t>ΝΤΑΛΗ</t>
  </si>
  <si>
    <t>107</t>
  </si>
  <si>
    <t>ΒΑΣΙΛΑΣ</t>
  </si>
  <si>
    <t>ΜΑΡΚΟΣ</t>
  </si>
  <si>
    <t>108</t>
  </si>
  <si>
    <t>ΣΥΓΚΟΥΝΑΣ</t>
  </si>
  <si>
    <t>109</t>
  </si>
  <si>
    <t>ΓΕΡΟΘΟΔΩΡΟΣ</t>
  </si>
  <si>
    <t>110</t>
  </si>
  <si>
    <t>ΚΟΥΣΗΣ</t>
  </si>
  <si>
    <t>111</t>
  </si>
  <si>
    <t>ΚΑΡΑΚΩΣΤΑΣ</t>
  </si>
  <si>
    <t>0</t>
  </si>
  <si>
    <t>112</t>
  </si>
  <si>
    <t>ΒΛΑΧΟΜΗΤΡΟΣ</t>
  </si>
  <si>
    <t>113</t>
  </si>
  <si>
    <t>ΝΙΚΟΛΑΚΟΠΟΥΛΟΣ</t>
  </si>
  <si>
    <t>114</t>
  </si>
  <si>
    <t>ΚΟΚΙΟΥ</t>
  </si>
  <si>
    <t>115</t>
  </si>
  <si>
    <t xml:space="preserve">ΤΡΟΜΠΟΥΚΗΣ </t>
  </si>
  <si>
    <t>116</t>
  </si>
  <si>
    <t>ΚΟΝΤΟΓΙΑΝΝΗΣ</t>
  </si>
  <si>
    <t>117</t>
  </si>
  <si>
    <t>ΠΑΠΑΘΑΝΑΣΙΟΥ</t>
  </si>
  <si>
    <t>118</t>
  </si>
  <si>
    <t>ΓΑΒΡΑ</t>
  </si>
  <si>
    <t>ΧΡΥΣΑΝΘΗ</t>
  </si>
  <si>
    <t>119</t>
  </si>
  <si>
    <t>ΜΠΑΔΑΣ</t>
  </si>
  <si>
    <t>120</t>
  </si>
  <si>
    <t>ΚΥΡΙΤΣΗΣ</t>
  </si>
  <si>
    <t>ΛΕΩΝΙΔΑΣ</t>
  </si>
  <si>
    <t>121</t>
  </si>
  <si>
    <t xml:space="preserve">ΝΙΚΟΛΑΚΗ </t>
  </si>
  <si>
    <t>ΕΥΓΕΝΙΑ</t>
  </si>
  <si>
    <t>122</t>
  </si>
  <si>
    <t>ΛΑΜΠΡΟΥ</t>
  </si>
  <si>
    <t>123</t>
  </si>
  <si>
    <t>ΚΑΤΣΕΝΗ</t>
  </si>
  <si>
    <t>124</t>
  </si>
  <si>
    <t>ΣΤΑΧΤΙΑΡΗΣ</t>
  </si>
  <si>
    <t>125</t>
  </si>
  <si>
    <t>ΚΩΝΣΤΑΝΤΙΝΟΥ</t>
  </si>
  <si>
    <t>126</t>
  </si>
  <si>
    <t>ΒΟΥΓΙΟΥΚΛΙΔΗΣ</t>
  </si>
  <si>
    <t>127</t>
  </si>
  <si>
    <t>ΚΟΡΔΑΤΟΣ</t>
  </si>
  <si>
    <t>128</t>
  </si>
  <si>
    <t xml:space="preserve">ΚΑΥΜΕΝΑΚΗΣ </t>
  </si>
  <si>
    <t>129</t>
  </si>
  <si>
    <t>130</t>
  </si>
  <si>
    <t>ΤΡΑΓΟΥΔΑΡΑΣ</t>
  </si>
  <si>
    <t>ΡΟΜΠΟΤΗΣ</t>
  </si>
  <si>
    <t>ΟΛΟΗΜΕΡΟ ΔΗΜΟΤΙΚΟ ΣΧΟΛΕΙΟ ΕΥΗΝΟΧΩΡΙΟΥ</t>
  </si>
  <si>
    <t>ΟΛΟΗΜΕΡΟ 2ο ΔΗΜΟΤΙΚΟ ΣΧΟΛΕΙΟ ΑΙΤΩΛΙΚΟΥ</t>
  </si>
  <si>
    <t>ΔΗΜΟΤΙΚΟ ΣΧΟΛΕΙΟ ΛΕΣΙΝΙ</t>
  </si>
  <si>
    <t>1ο ΕΙΔΙΚΟ ΔΗΜΟΤΙΚΟ ΣΧΟΛΕΙΟ ΜΕΣΟΛΟΓΓΙΟΥ</t>
  </si>
  <si>
    <t>13ο ΔΗΜΟΤΙΚΟ ΣΧΟΛΕΙΟ ΑΓΡΙΝΙΟ</t>
  </si>
  <si>
    <t>5ο ΔΗΜΟΤΙΚΟ ΣΧΟΛΕΙΟ ΝΑΥΠΑΚΤΟΥ</t>
  </si>
  <si>
    <t>ΟΛΟΗΜΕΡΟ ΔΗΜΟΤΙΚΟ ΣΧΟΛΕΙΟ ΑΝΤΙΡΡΙΟΥ</t>
  </si>
  <si>
    <t>ΟΛΟΗΜΕΡΟ ΔΗΜΟΤΙΚΟ ΣΧΟΛΕΙΟ ΚΑΤΟΥΝΑΣ</t>
  </si>
  <si>
    <t>2ο ΔΗΜΟΤΙΚΟ ΣΧΟΛΕΙΟ ΒΟΝΙΤΣΑΣ</t>
  </si>
  <si>
    <t>ΔΗΜΟΤΙΚΟ ΣΧΟΛΕΙΟ ΜΑΤΑΡΑΓΚΑΣ</t>
  </si>
  <si>
    <t>ΔΗΜΟΤΙΚΟ ΣΧΟΛΕΙΟ ΣΤΑΜΝΑΣ</t>
  </si>
  <si>
    <t>ΟΛΟΗΜΕΡΟ ΔΗΜΟΤΙΚΟ ΣΧΟΛΕΙΟ ΓΑΒΑΛΟΥΣ</t>
  </si>
  <si>
    <t>ΔΗΜΟΤΙΚΟ ΣΧΟΛΕΙΟ ΜΟΝΑΣΤΗΡΑΚΙ</t>
  </si>
  <si>
    <t>1ο ΟΛΟΗΜΕΡΟ ΔΗΜΟΤΙΚΟ ΣΧΟΛΕΙΟ ΠΑΛΑΙΡΟΣ</t>
  </si>
  <si>
    <t>ΔΗΜΟΤΙΚΟ ΣΧΟΛΕΙΟ ΑΓΙΟΥ ΝΙΚΟΛΑΟΥ</t>
  </si>
  <si>
    <t>1ο ΟΛΟΗΜΕΡΟ ΔΗΜΟΤΙΚΟ ΣΧΟΛΕΙΟ ΒΟΝΙΤΣΑΣ</t>
  </si>
  <si>
    <t>ΟΛΟΗΜΕΡΟ ΔΗΜΟΤΙΚΟ ΣΧΟΛΕΙΟ ΣΤΡΑΤΟΣ ΑΙΤΩΛΟΑΚΑΡΝΑΝΙΑΣ</t>
  </si>
  <si>
    <t>ΟΛΟΗΜΕΡΟ ΔΗΜΟΤΙΚΟ ΣΧΟΛΕΙΟ ΠΕΝΤΑΛΟΦΟΣ</t>
  </si>
  <si>
    <t>4ο ΟΛΟΗΜΕΡΟ ΔΗΜΟΤΙΚΟ ΣΧΟΛΕΙΟ ΝΑΥΠΑΚΤΟΣ</t>
  </si>
  <si>
    <t>1ο ΟΛΟΗΜΕΡΟ ΔΗΜΟΤΙΚΟ ΣΧΟΛΕΙΟ ΝΑΥΠΑΚΤΟΣ</t>
  </si>
  <si>
    <t>2ο ΟΛΟΗΜΕΡΟ ΔΗΜΟΤΙΚΟ ΣΧΟΛΕΙΟ ΝΑΥΠΑΚΤΟΥ</t>
  </si>
  <si>
    <t>ΟΛΟΗΜΕΡΟ ΔΗΜΟΤΙΚΟ ΣΧΟΛΕΙΟ ΛΕΠΕΝΟΥΣ</t>
  </si>
  <si>
    <t>8ο ΟΛΟΗΜΕΡΟ ΔΗΜΟΤΙΚΟ ΣΧΟΛΕΙΟ ΑΓΡΙΝΙΟΥ</t>
  </si>
  <si>
    <t>6ο ΟΛΟΗΜΕΡΟ ΔΗΜΟΤΙΚΟ ΣΧΟΛΕΙΟ ΜΕΣΟΛΟΓΓΙΟΥ</t>
  </si>
  <si>
    <t>2ο ΕΙΔΙΚΟ ΔΗΜΟΤΙΚΟ ΣΧΟΛΕΙΟ ΑΓΡΙΝΙΟΥ</t>
  </si>
  <si>
    <t>3ο ΔΗΜΟΤΙΚΟ ΣΧΟΛΕΙΟ ΑΓΡΙΝΙΟ</t>
  </si>
  <si>
    <t>21ο ΔΗΜΟΤΙΚΟ ΣΧΟΛΕΙΟ ΑΓΡΙΝΙΟΥ</t>
  </si>
  <si>
    <t>1ο ΔΗΜΟΤΙΚΟ ΣΧΟΛΕΙΟ ΜΕΣΟΛΟΓΓΙΟΥ</t>
  </si>
  <si>
    <t>2ο ΔΗΜΟΤΙΚΟ ΣΧΟΛΕΙΟ ΚΑΤΟΧΗ</t>
  </si>
  <si>
    <t>1ο ΟΛΟΗΜΕΡΟ ΔΗΜΟΤΙΚΟ ΣΧΟΛΕΙΟ ΝΕΑΠΟΛΗΣ</t>
  </si>
  <si>
    <t>1ο ΟΛΟΗΜΕΡΟ ΔΗΜΟΤΙΚΟ ΣΧΟΛΕΙΟ ΑΜΦΙΛΟΧΙΑΣ</t>
  </si>
  <si>
    <t>3ο ΔΗΜΟΤΙΚΟ ΣΧΟΛΕΙΟ ΑΙΤΩΛΙΚΟΥ</t>
  </si>
  <si>
    <t>ΟΛΟΗΜΕΡΟ ΔΗΜΟΤΙΚΟ ΣΧΟΛΕΙΟ Δ.Δ ΜΕΝΙΔΙΟΥ - ΑΜΦΙΛΟΧΙΑΣ</t>
  </si>
  <si>
    <t>ΟΛΟΗΜΕΡΟ ΔΗΜΟΤΙΚΟ ΣΧΟΛΕΙΟ ΣΑΡΔΗΝΙΑ</t>
  </si>
  <si>
    <t>5ο ΟΛΟΗΜΕΡΟ ΔΗΜΟΤΙΚΟ ΣΧΟΛΕΙΟ ΑΓΡΙΝΙΟΥ</t>
  </si>
  <si>
    <t>ΟΛΟΗΜΕΡΟ ΔΗΜΟΤΙΚΟ ΣΧΟΛΕΙΟ ΜΥΤΙΚΑΣ</t>
  </si>
  <si>
    <t>5ο ΔΗΜΟΤΙΚΟ ΣΧΟΛΕΙΟ ΜΕΣΟΛΟΓΓΙΟΥ</t>
  </si>
  <si>
    <t>3ο ΟΛΟΗΜΕΡΟ ΔΗΜΟΤΙΚΟ ΣΧΟΛΕΙΟ ΝΑΥΠΑΚΤΟΥ</t>
  </si>
  <si>
    <t>6ο ΟΛΟΗΜΕΡΟ ΔΗΜΟΤΙΚΟ ΣΧΟΛΕΙΟ ΝΑΥΠΑΚΤΟΥ</t>
  </si>
  <si>
    <t>ΟΛΟΗΜΕΡΟ ΔΗΜΟΤΙΚΟ ΣΧΟΛΕΙΟ ΘΕΡΜΟΥ</t>
  </si>
  <si>
    <t>1ο ΟΛΟΗΜΕΡΟ ΔΗΜΟΤΙΚΟ ΣΧΟΛΕΙΟ ΘΕΣΤΙΕΩΝ</t>
  </si>
  <si>
    <t>1ο ΟΛΟΗΜΕΡΟ ΔΗΜΟΤΙΚΟ ΣΧΟΛΕΙΟ ΑΣΤΑΚΟΥ</t>
  </si>
  <si>
    <t>1ο ΕΙΔΙΚΟ ΔΗΜΟΤΙΚΟ ΣΧΟΛΕΙΟ ΝΑΥΠΑΚΤΟΥ</t>
  </si>
  <si>
    <t>3ο ΔΗΜΟΤΙΚΟ ΣΧΟΛΕΙΟ ΝΕΑΠΟΛΗ</t>
  </si>
  <si>
    <t>20ο ΔΗΜΟΤΙΚΟ ΣΧΟΛΕΙΟ ΑΓΡΙΝΙΟΥ</t>
  </si>
  <si>
    <t>1ο ΕΙΔΙΚΟ ΔΗΜΟΤΙΚΟ ΣΧΟΛΕΙΟ ΑΓΡΙΝΙΟΥ</t>
  </si>
  <si>
    <t>7ο ΔΗΜΟΤΙΚΟ ΣΧΟΛΕΙΟ ΝΑΥΠΑΚΤΟΣ</t>
  </si>
  <si>
    <t>ΔΗΜΟΤΙΚΟ ΣΧΟΛΕΙΟ ΠΑΡΑΒΟΛΑ</t>
  </si>
  <si>
    <t>2ο ΟΛΟΗΜΕΡΟ ΔΗΜΟΤΙΚΟ ΣΧΟΛΕΙΟ ΝΕΑΠΟΛΗΣ</t>
  </si>
  <si>
    <t>2ο ΟΛΟΗΜΕΡΟ ΔΗΜΟΤΙΚΟ ΣΧΟΛΕΙΟ ΜΕΣΟΛΟΓΓΙΟΥ</t>
  </si>
  <si>
    <t>2ο ΟΛΟΗΜΕΡΟ ΔΗΜΟΤΙΚΟ ΣΧΟΛΕΙΟ ΑΜΦΙΛΟΧΙΑ</t>
  </si>
  <si>
    <t>1ο ΟΛΟΗΜΕΡΟ ΔΗΜΟΤΙΚΟ ΣΧΟΛΕΙΟ ΔΑΦΝΗΣ</t>
  </si>
  <si>
    <t>ΟΛΟΗΜΕΡΟ ΔΗΜΟΤΙΚΟ ΣΧΟΛΕΙΟ ΛΥΓΙΑ</t>
  </si>
  <si>
    <t>ΔΗΜΟΤΙΚΟ ΣΧΟΛΕΙΟ ΚΑΛΥΒΙΑ</t>
  </si>
  <si>
    <t>ΟΛΟΗΜΕΡΟ ΔΗΜΟΤΙΚΟ ΣΧΟΛΕΙΟ ΠΑΝΤΑΝΑΣΣΑΣ</t>
  </si>
  <si>
    <t>ΟΛΟΗΜΕΡΟ ΔΗΜΟΤΙΚΟ ΣΧΟΛΕΙΟ ΓΑΛΑΤΑΣ</t>
  </si>
  <si>
    <t>1ο ΟΛΟΗΜΕΡΟ ΔΗΜΟΤΙΚΟ ΣΧΟΛΕΙΟ ΝΕΟΧΩΡΙΟΥ</t>
  </si>
  <si>
    <t>7ο ΟΛΟΗΜΕΡΟ ΔΗΜΟΤΙΚΟ ΣΧΟΛΕΙΟ ΑΓΡΙΝΙΟΥ</t>
  </si>
  <si>
    <t>ΟΛΟΗΜΕΡΟ ΔΗΜΟΤΙΚΟ ΣΧΟΛΕΙΟ Ν.ΧΑΛΚΙΟΠΟΥΛΟ</t>
  </si>
  <si>
    <t>ΔΗΜΟΤΙΚΟ ΣΧΟΛΕΙΟ ΚΑΝΔΗΛΑΣ</t>
  </si>
  <si>
    <t>3ο ΟΛΟΗΜΕΡΟ ΔΗΜΟΤΙΚΟ ΣΧΟΛΕΙΟ ΜΕΣΟΛΟΓΓΙΟΥ</t>
  </si>
  <si>
    <t>4ο ΟΛΟΗΜΕΡΟ ΔΗΜΟΤΙΚΟ ΣΧΟΛΕΙΟ ΜΕΣΟΛΟΓΓΙΟΥ</t>
  </si>
  <si>
    <t>ΕΙΔΙΚΟ ΔΗΜΟΤΙΚΟ ΣΧΟΛΕΙΟ  ΕΛΕΠΑΠ ΑΓΡΙΝΙΟΥ</t>
  </si>
  <si>
    <t>2ο ΟΛΟΗΜΕΡΟ ΔΗΜΟΤΙΚΟ ΣΧΟΛΕΙΟ ΑΓΙΟΣ ΚΩΝΣΤΑΝΤΙΝΟΣ</t>
  </si>
  <si>
    <t>2ο ΔΗΜΟΤΙΚΟ ΣΧΟΛΕΙΟ ΝΕΟΧΩΡΙ ΟΙΝΙΑΔΩΝ</t>
  </si>
  <si>
    <t>17ο ΟΛΟΗΜΕΡΟ ΔΗΜΟΤΙΚΟ ΣΧΟΛΕΙΟ ΑΓΡΙΝΙΟΥ</t>
  </si>
  <si>
    <t>4ο ΟΛΟΗΜΕΡΟ ΔΗΜΟΤΙΚΟ ΣΧΟΛΕΙΟ ΑΓΡΙΝΙΟΥ</t>
  </si>
  <si>
    <t>11ο ΟΛΟΗΜΕΡΟ ΔΗΜΟΤΙΚΟ ΣΧΟΛΕΙΟ ΑΓΡΙΝΙΟΥ</t>
  </si>
  <si>
    <t>6ο ΔΗΜΟΤΙΚΟ ΣΧΟΛΕΙΟ ΑΓΡΙΝΙΟΥ</t>
  </si>
  <si>
    <t>ΔΗΜΟΤΙΚΟ ΣΧΟΛΕΙΟ ΓΟΥΡΙΑΣ</t>
  </si>
  <si>
    <t>9ο ΟΛΟΗΜΕΡΟ ΔΗΜΟΤΙΚΟ ΣΧΟΛΕΙΟ ΑΓΡΙΝΙΟΥ</t>
  </si>
  <si>
    <t>ΟΛΟΗΜΕΡΟ ΔΗΜΟΤΙΚΟ ΣΧΟΛΕΙΟ ΞΗΡΟΠΗΓΑΔΟΥ</t>
  </si>
  <si>
    <t>ΔΗΜΟΤΙΚΟ ΣΧΟΛΕΙΟ ΧΡΥΣΟΒΕΡΓΙΟΥ</t>
  </si>
  <si>
    <t>1ο ΟΛΟΗΜΕΡΟ ΔΗΜΟΤΙΚΟ ΣΧΟΛΕΙΟ ΑΓΡΙΝΙΟΥ</t>
  </si>
  <si>
    <t>2ο ΟΛΟΗΜΕΡΟ ΔΗΜΟΤΙΚΟ ΣΧΟΛΕΙΟ ΘΕΣΤΙΕΩΝ</t>
  </si>
  <si>
    <t>ΟΛΟΗΜΕΡΟ ΔΗΜΟΤΙΚΟ ΣΧΟΛΕΙΟ ΚΑΡΑΙΣΚΑΚΗ</t>
  </si>
  <si>
    <t>19ο ΟΛΟΗΜΕΡΟ ΔΗΜΟΤΙΚΟ ΣΧΟΛΕΙΟ ΑΓΡΙΝΙΟΥ</t>
  </si>
  <si>
    <t>ΔΗΜΟΤΙΚΟ ΣΧΟΛΕΙΟ ΜΑΚΡΙΣΙΩΝ ΗΛΕΙΑΣ</t>
  </si>
  <si>
    <t>1ο ΔΗΜΟΤΙΚΟ ΣΧΟΛΕΙΟ ΑΙΤΩΛΙΚΟ</t>
  </si>
  <si>
    <t>16ο ΟΛΟΗΜΕΡΟ ΔΗΜΟΤΙΚΟ ΣΧΟΛΕΙΟ ΑΓΡΙΝΙΟΥ</t>
  </si>
  <si>
    <t>1ο ΟΛΟΗΜΕΡΟ ΔΗΜΟΤΙΚΟ ΣΧΟΛΕΙΟ ΠΑΝΑΙΤΩΛΙΟΥ</t>
  </si>
  <si>
    <t>10ο ΟΛΟΗΜΕΡΟ ΔΗΜΟΤΙΚΟ ΣΧΟΛΕΙΟ ΑΓΡΙΝΙΟΥ</t>
  </si>
  <si>
    <t>1ο ΔΗΜΟΤΙΚΟ ΣΧΟΛΕΙΟ ΚΑΤΟΧΗΣ</t>
  </si>
  <si>
    <t>2ο ΟΛΟΗΜΕΡΟ ΔΗΜΟΤΙΚΟ ΣΧΟΛΕΙΟ ΠΑΝΑΙΤΩΛΙΟ</t>
  </si>
  <si>
    <t>1ο ΟΛΟΗΜΕΡΟ ΔΗΜΟΤΙΚΟ ΣΧΟΛΕΙΟ ΑΓΙΟΣ ΚΩΝΣΤΑΝΤΙΝΟΣ</t>
  </si>
  <si>
    <t>6ο ΔΗΜΟΤΙΚΟ ΣΧΟΛΕΙΟ ΕΡΜΟΥΠΟΛΗΣ</t>
  </si>
  <si>
    <t>ΟΛΟΗΜΕΡΟ ΔΗΜΟΤΙΚΟ ΣΧΟΛΕΙΟ ΔΟΚΙΜΙΟΥ</t>
  </si>
  <si>
    <t>12ο ΟΛΟΗΜΕΡΟ ΔΗΜΟΤΙΚΟ ΣΧΟΛΕΙΟ ΑΓΡΙΝΙΟΥ</t>
  </si>
  <si>
    <t>2ο ΟΛΟΗΜΕΡΟ ΔΗΜΟΤΙΚΟ ΣΧΟΛΕΙΟ ΑΓΡΙΝΙΟΥ</t>
  </si>
  <si>
    <t>ΟΛΟΗΜΕΡΟ ΔΗΜΟΤΙΚΟ ΣΧΟΛΕΙΟ ΦΥΤΕΙΩΝ</t>
  </si>
  <si>
    <t>2ο ΟΛΟΗΜΕΡΟ ΔΗΜΟΤΙΚΟ ΣΧΟΛΕΙΟ ΑΙΤΩΛΙΚΟ</t>
  </si>
  <si>
    <t>ΟΛΟΗΜΕΡΟ ΔΗΜΟΤΙΚΟ ΣΧΟΛΕΙΟ ΓΡΑΜΜΑΤΙΚΟΥΣ</t>
  </si>
  <si>
    <t>ΔΗΜΟΤΙΚΟ ΣΧΟΛΕΙΟ ΜΑΣΤΡΟΥ</t>
  </si>
  <si>
    <t>ΟΛΟΗΜΕΡΟ ΔΗΜΟΤΙΚΟ ΣΧΟΛΕΙΟ ΛΟΥΤΡΟ</t>
  </si>
  <si>
    <t>ΔΗΜΟΤΙΚΟ ΣΧΟΛΕΙΟ Ν. ΣΙΝΩΠΗΣ ΠΡΕΒΕΖΑΣ</t>
  </si>
  <si>
    <t>ΔΗΜΟΤΙΚΟ ΣΧΟΛΕΙΟ ΚΑΤΩ ΖΕΥΓΑΡΑΚΙ</t>
  </si>
  <si>
    <t>ΔΗΜΟΤΙΚΟ ΣΧΟΛΕΙΟ ΠΑΠΑΔΑΤΩΝ</t>
  </si>
  <si>
    <t>7ο ΔΗΜΟΤΙΚΟ ΣΧΟΛΕΙΟ ΝΑΟΥΣΑΣ</t>
  </si>
  <si>
    <t>ΟΛΟΗΜΕΡΟ ΔΗΜΟΤΙΚΟ ΣΧΟΛΕΙΟ ΑΓΓΕΛΟΚΑΣΤΡΟΥ</t>
  </si>
  <si>
    <t>3ο ΟΛΟΗΜΕΡΟ ΔΗΜΟΤΙΚΟ ΣΧΟΛΕΙΟ ΑΜΦΙΛΟΧΙΑ</t>
  </si>
  <si>
    <t>ΟΛΟΗΜΕΡΟ ΔΗΜΟΤΙΚΟ ΣΧΟΛΕΙΟ ΠΛΑΓΙΑ ΑΙΤΩΛΟΑΚΑΡΝΑΝΙΑΣ</t>
  </si>
  <si>
    <t>7ο ΔΗΜΟΤΙΚΟ ΣΧΟΛΕΙΟ  ΙΩΑΝΝΙΝΩΝ-ΠΑΥΛΙΔΕΙΟΣ ΣΧΟΛΗ</t>
  </si>
  <si>
    <t xml:space="preserve">27ο  ΔΗΜΟΤΙΚΟ ΣΧΟΛΕΙΟ ΙΩΑΝΝΙΝΩΝ </t>
  </si>
  <si>
    <t>ΟΛΟΗΜΕΡΟ ΔΗΜΟΤΙΚΟ ΣΧΟΛΕΙΟ ΑΓΙΟΥ ΣΠΥΡΙΔΩΝΑ ΠΙΕΡΙΑΣ</t>
  </si>
  <si>
    <t>3ο ΔΗΜΟΤΙΚΟ ΣΧΟΛΕΙΟ ΚΟΝΙΤΣΑΣ ΙΩΑΝΝΙΝΩΝ</t>
  </si>
  <si>
    <t>2ο ΔΗΜΟΤΙΚΟ ΣΧΟΛΕΙΟ ΚΟΝΙΤΣΑΣ ΙΩΑΝΝΙΝΩΝ</t>
  </si>
  <si>
    <t>ΔΗΜΟΤΙΚΟ ΣΧΟΛΕΙΟ  ΑΓΙΩΝ ΑΝΑΡΓΥΡΩΝ ΑΡΤΑΣ</t>
  </si>
  <si>
    <t>ΔΗΜΟΤΙΚΟ ΣΧΟΛΕΙΟ  ΠΕΤΑ ΑΡΤΑΣ</t>
  </si>
  <si>
    <t xml:space="preserve">1η ΠΡΟΤΙΜΗΣΗ </t>
  </si>
  <si>
    <t xml:space="preserve">2η ΠΡΟΤΙΜΗΣΗ </t>
  </si>
  <si>
    <t xml:space="preserve">3η ΠΡΟΤΙΜΗΣΗ </t>
  </si>
  <si>
    <t>ΔΙΟΙΚΗΤΙΚΗ  ΚΑΙ ΚΑΘΟΔΗΓΗΤΙΚΗ ΕΜΠΕΙΡΙΑ ΕΤΗ  ΜΟΡΙΑ ΑΝΩΤΑΤΟ ΟΡΙΟ 2</t>
  </si>
  <si>
    <t>ΑΙΡΕΤΑ ΜΕΛΗ ΣΥΜΜΕΤΟΧΗ ΣΕ ΥΠΗΡΕΣΙΑΚΑ ΣΥΜΒΟΥΛΙΑ ΕΤΗ   ΜΟΡΙΑ ΑΝΩΤΑΤΟ ΟΡΙΟ 1</t>
  </si>
  <si>
    <t>Ο ΔΙΕΥΘΥΝΤΗΣ Π.Ε ΑΙΤΩΛ/ΝΙΑΣ</t>
  </si>
  <si>
    <t>ΛΕΥΤΕΡΑΤΟΣ ΘΩΜΑΣ ΣΠΥΡΙΔΩΝ</t>
  </si>
  <si>
    <t>ΣΧΟΛΙΚΕΣ ΜΟΝΑΔΕΣ Π.Ε ΑΙΤΩΛ/ΝΙΑΣ</t>
  </si>
  <si>
    <t>1ος ΥΠΟΨΗΦΙΟΣ</t>
  </si>
  <si>
    <t>2ος ΥΠΟΨΗΦΙΟΣ</t>
  </si>
  <si>
    <t>3ος ΥΠΟΨΗΦΙΟΣ</t>
  </si>
  <si>
    <t>4ος ΥΠΟΨΗΦΙΟΣ</t>
  </si>
  <si>
    <t>5ος ΥΠΟΨΗΦΙΟΣ</t>
  </si>
  <si>
    <t>6ος ΥΠΟΨΗΦΙΟΣ</t>
  </si>
  <si>
    <t>10/Θ</t>
  </si>
  <si>
    <t>ΚΟΚΚΟΤΟΣ ΒΑΣΙΛΕΙΟΣ</t>
  </si>
  <si>
    <t>ΤΣΑΒΑΛΑ ΓΕΩΡΓΙΑ</t>
  </si>
  <si>
    <t>12/Θ</t>
  </si>
  <si>
    <t>ΑΓΓΕΛΗΣ ΛΑΜΠΡΟΣ</t>
  </si>
  <si>
    <t>ΔΗΜΗΤΡΙΟΥ ΣΩΤΗΡΙΟΣ</t>
  </si>
  <si>
    <t>ΒΕΜΗΣ ΚΩΝΣΤΑΝΤΙΝΟΣ</t>
  </si>
  <si>
    <t>ΓΟΥΤΛΗΣ ΣΥΜΕΩΝ</t>
  </si>
  <si>
    <t>ΒΛΑΧΟΣ ΓΕΩΡΓΙΟΣ</t>
  </si>
  <si>
    <t>ΖΑΓΚΟΤΑΣ ΒΑΣΙΛΕΙΟΣ</t>
  </si>
  <si>
    <t>ΚΑΡΚΑΝΙΑ ΓΕΩΡΓΙΑ</t>
  </si>
  <si>
    <t>ΖΑΠΑΝΤΙΩΤΗ ΑΡΓΥΡΩ</t>
  </si>
  <si>
    <t>ΜΠΡΟΥΤΑΣ ΝΙΚΟΛΑΟΣ</t>
  </si>
  <si>
    <t>ΧΑΡΑΛΑΜΠΟΥΣ  ΔΗΜΗΤΡΙΟΣ</t>
  </si>
  <si>
    <t>ΓΡΙΒΑΣ ΚΩΝΣΤΑΝΤΙΝΟΣ</t>
  </si>
  <si>
    <t>ΚΑΙΠΑΝΟΥ ΧΡΥΣΟΥΛΑ</t>
  </si>
  <si>
    <t>ΓΕΡΟΘΟΔΩΡΟΣ ΑΘΑΝΑΣΙΟΣ</t>
  </si>
  <si>
    <t>ΚΑΝΕΛΛΟΣ ΚΩΝΣΤΑΝΤΙΝΟΣ</t>
  </si>
  <si>
    <t>ΦΟΥΝΤΑΣ ΝΙΚΟΛΑΟΣ</t>
  </si>
  <si>
    <t>ΠΑΠΑΘΑΝΑΣΙΟΥ ΕΛΕΝΗ</t>
  </si>
  <si>
    <t>ΚΑΝΤΑΝΗΣ ΠΑΝΤΕΛΕΗΜΩΝ</t>
  </si>
  <si>
    <t>ΚΟΛΟΒΟΣ ΧΡΗΣΤΟΣ</t>
  </si>
  <si>
    <t>ΓΚΙΑΦΗ ΟΛΓΑ</t>
  </si>
  <si>
    <t xml:space="preserve">ΜΑΡΑΓΚΟΥ ΜΑΡΙΑ </t>
  </si>
  <si>
    <t>ΡΗΓΑ ΑΙΚΑΤΕΡΙΝΗ</t>
  </si>
  <si>
    <t>ΚΟΝΤΟΓΙΑΝΝΗΣ ΚΩΝΣΤΑΝΤΙΝΟΣ</t>
  </si>
  <si>
    <t>ΤΑΡΝΑΡΑΣ ΘΕΟΔΩΡΟΣ</t>
  </si>
  <si>
    <t>ΚΩΛΕΤΤΗ ΕΛΕΝΗ</t>
  </si>
  <si>
    <t>ΚΩΣΤΟΠΟΥΛΟΣ ΒΑΣΙΛΕΙΟΣ</t>
  </si>
  <si>
    <t>ΧΑΡΑΛΑΜΠΟΥΣ ΔΗΜΗΤΡΙΟΣ</t>
  </si>
  <si>
    <t>ΛΙΑΤΣΟΣ ΚΩΝΣΤΑΝΤΙΝΟΣ</t>
  </si>
  <si>
    <t>ΜΠΑΡΜΠΕΤΑΚΗΣ ΑΝΤΩΝΙΟΣ</t>
  </si>
  <si>
    <t>ΓΕΡΑΣΗΣ ΝΙΚΟΛΑΟΣ</t>
  </si>
  <si>
    <t>ΚΑΡΑΚΑΣΗΣ ΓΕΩΡΓΙΟΣ</t>
  </si>
  <si>
    <t>ΜΠΟΚΩΡΟΣ ΠΑΝΑΓΙΩΤΗΣ</t>
  </si>
  <si>
    <t>ΠΕΖΟΥΛΑΣ ΧΡΗΣΤΟΣ</t>
  </si>
  <si>
    <t>ΡΕΠΠΑΣ ΚΩΝΣΤΑΝΤΙΝΟΣ</t>
  </si>
  <si>
    <t>ΣΑΒΒΙΔΟΥ ΔΕΣΠΟΙΝΑ</t>
  </si>
  <si>
    <t>ΡΗΓΑΣ ΔΗΜΗΤΡΙΟΣ</t>
  </si>
  <si>
    <t>ΣΤΑΜΟΥΛΗΣ ΜΑΤΘΑΙΟΣ</t>
  </si>
  <si>
    <t>ΤΑΣΟΥΛΗ ΚΩΝΣΤΑΝΤΩ</t>
  </si>
  <si>
    <t>ΜΑΚΡΥΓΙΑΝΝΗΣ ΔΗΜΗΤΡΙΟΣ</t>
  </si>
  <si>
    <t>ΓΑΒΡΑ ΧΡΥΣΑΝΘΗ</t>
  </si>
  <si>
    <t>ΚΑΥΜΕΝΑΚΗΣ ΣΠΥΡΙΔΩΝ</t>
  </si>
  <si>
    <t>ΤΣΙΡΟΓΙΑΝΝΗ ΚΑΛΛΙΤΣΑ</t>
  </si>
  <si>
    <t>ΛΑΖΑΡΙΔΟΥ ΒΙΡΓΙΝΙΑ</t>
  </si>
  <si>
    <t>ΣΟΥΛΤΑΝΙΔΗΣ ΓΕΩΡΓΙΟΣ</t>
  </si>
  <si>
    <t>ΧΟΥΛΙΑΡΑΣ ΔΗΜΗΤΡΙΟΣ</t>
  </si>
  <si>
    <t>ΧΡΙΣΤΟΔΟΥΛΟΥ ΦΩΤΙΟΣ</t>
  </si>
  <si>
    <t>ΧΡΙΣΤΟΠΟΥΛΟΣ ΓΕΩΡΓΙΟΣ</t>
  </si>
  <si>
    <t>4/Θ</t>
  </si>
  <si>
    <t>ΓΟΥΣΙΑΣ ΒΑΣΙΛΕΙΟΣ</t>
  </si>
  <si>
    <t>ΚΑΡΦΗ ΣΤΑΥΡΟΥΛΑ</t>
  </si>
  <si>
    <t>ΚΩΝΣΤΑΝΤΕΛΟΣ ΓΕΩΡΓΙΟΣ</t>
  </si>
  <si>
    <t>ΣΥΡΓΙΑΝΝΗ ΑΓΓΕΛΙΚΗ-ΕΥΘΑΛΙΑ</t>
  </si>
  <si>
    <t>ΛΑΝΟΠΟΥΛΟΣ ΘΩΜΑΣ</t>
  </si>
  <si>
    <t>ΔΡΟΣΟΠΑΝΑΓΙΩΤΗΣ ΝΕΚΤΑΡΙΟΣ</t>
  </si>
  <si>
    <t>ΦΑΡΑΝΤΟΣ ΣΩΤΗΡΙΟΣ</t>
  </si>
  <si>
    <t>ΝΙΚΟΛΑΚΗ ΕΥΓΕΝΙΑ</t>
  </si>
  <si>
    <t>ΛΑΜΠΡΟΥ ΧΡΗΣΤΟΣ</t>
  </si>
  <si>
    <t>ΦΡΑΓΚΟΥΛΗΣ ΔΗΜΗΤΡΙΟΣ</t>
  </si>
  <si>
    <t>ΧΑΡΜΑΝΤΖΗΣ ΑΝΔΡΕΑΣ</t>
  </si>
  <si>
    <t>5/Θ</t>
  </si>
  <si>
    <t>ΑΓΓΕΛΟΠΟΥΛΟΣ ΜΙΧΑΗΛ</t>
  </si>
  <si>
    <t>ΟΛΟΗΜΕΡΟ ΔΗΜΟΤΙΚΟ ΣΧΟΛΕΙΟ ΘΥΡΡΕΙΟ ΑΙΤ ΝΙΑΣ</t>
  </si>
  <si>
    <t>ΛΑΝΟΠΟΥΛΟΣ  ΘΩΜΑΣ</t>
  </si>
  <si>
    <t>ΜΠΑΔΑΣ ΑΝΔΡΕΑΣ</t>
  </si>
  <si>
    <t>ΠΑΛΟΥΜΠΑ ΓΕΩΡΓΙΑ</t>
  </si>
  <si>
    <t>6/Θ</t>
  </si>
  <si>
    <t>ΑΡΤΗΝΟΥ ΔΗΜΗΤΡΑ</t>
  </si>
  <si>
    <t>ΒΑΣΙΛΟΓΙΑΝΝΗΣ ΧΡΗΣΤΟΣ</t>
  </si>
  <si>
    <t>ΒΛΑΧΟΜΗΤΡΟΣ ΙΩΑΝΝΗΣ</t>
  </si>
  <si>
    <t>ΒΙΟΥΓΙΟΥΚΛΙΔΗΣ ΓΕΩΡΓΙΟΣ</t>
  </si>
  <si>
    <t>ΚΟΥΣΗΣ ΑΘΑΝΑΣΙΟΣ</t>
  </si>
  <si>
    <t>ΔΕΛΗΓΙΑΝΝΗΣ ΝΙΚΟΛΑΟΣ</t>
  </si>
  <si>
    <t>ΔΟΥΡΟΣ ΝΙΚΟΛΑΟΣ</t>
  </si>
  <si>
    <t>ΖΑΜΠΑΡΑΣ ΠΑΝΑΓΙΩΤΗΣ</t>
  </si>
  <si>
    <t>ΓΑΛΑΓΑΛΑΣ ΕΥΑΓΓΕΛΟΣ</t>
  </si>
  <si>
    <t>ΝΤΑΛΗ ΧΡΥΣΟΥΛΑ</t>
  </si>
  <si>
    <t>ΙΩΑΝΝΟΥ ΣΠΥΡΙΔΩΝ</t>
  </si>
  <si>
    <t>ΚΑΖΝΑΦΕΡΗΣ ΔΗΜΗΤΡΙΟΣ</t>
  </si>
  <si>
    <t>ΚΑΠΠΕΣ ΑΘΑΝΑΣΙΟΣ</t>
  </si>
  <si>
    <t>ΟΛΙΒΩΤΟΥ ΔΙΟΝΥΣΙΑ</t>
  </si>
  <si>
    <t>ΚΑΡΑΚΩΣΤΑΣ ΣΠΥΡΙΔΩΝ</t>
  </si>
  <si>
    <t>ΚΑΤΣΙΜΑΡΔΟΣ ΑΘΑΝΑΣΙΟΣ</t>
  </si>
  <si>
    <t>ΚΑΨΑΛΗ ΜΑΡΙΑ</t>
  </si>
  <si>
    <t>ΚΟΚΙΟΥ ΜΑΡΙΑ</t>
  </si>
  <si>
    <t>ΚΟΛΕΜΕΝΟΣ ΣΩΤΗΡΙΟΣ</t>
  </si>
  <si>
    <t>ΛΙΑΠΙΚΟΥ ΑΛΕΞΑΝΔΡΑ</t>
  </si>
  <si>
    <t>ΚΩΣΤΟΓΙΑΝΝΗΣ ΙΩΑΝΝΗΣ</t>
  </si>
  <si>
    <t>ΚΥΡΙΤΣΗΣ ΛΕΩΝΙΔΑΣ</t>
  </si>
  <si>
    <t>ΛΑΧΑΝΑΣ ΔΗΜΗΤΡΙΟΣ</t>
  </si>
  <si>
    <t>ΜΟΥΤΟΠΟΥΛΟΣ ΣΤΑΥΡΟΣ</t>
  </si>
  <si>
    <t>ΝΤΑΛΑΚΟΥΡΑΣ ΓΕΩΡΓΙΟΣ</t>
  </si>
  <si>
    <t>ΠΑΛΗΟΓΙΑΝΝΗ ΣΟΦΙΑ</t>
  </si>
  <si>
    <t>ΠΑΠΑΝΑΣΤΑΣΗΣ ΑΛΕΞΑΝΔΡΟΣ</t>
  </si>
  <si>
    <t>ΠΟΤΣΙΟΣ ΔΗΜΗΤΡΙΟΣ</t>
  </si>
  <si>
    <t>ΡΟΜΠΟΤΗΣ ΓΕΡΑΣΙΜΟΣ</t>
  </si>
  <si>
    <t>ΣΑΚΑΡΕΛΟΣ ΚΩΝΣΤΑΝΤΙΝΟΣ</t>
  </si>
  <si>
    <t>ΣΚΑΝΔΑΛΟΥ ΑΙΚΑΤΕΡΙΝΗ</t>
  </si>
  <si>
    <t>ΚΩΝΣΤΑΝΤΙΝΟΥ ΓΕΩΡΓΙΟΣ</t>
  </si>
  <si>
    <t>ΣΤΑΜΑΤΗ ΚΩΝΣΤΑΝΤΙΑ</t>
  </si>
  <si>
    <t>ΤΖΕΛΑΛΙΔΗΣ ΓΕΩΡΓΙΟΣ</t>
  </si>
  <si>
    <t>ΚΑΤΣΕΝΗ ΕΥΓΕΝΙΑ</t>
  </si>
  <si>
    <t>ΣΧΙΖΑΣ ΒΑΣΙΛΕΙΟΣ</t>
  </si>
  <si>
    <t>ΤΡΑΓΟΥΔΑΡΑΣ ΛΑΜΠΡΟΣ</t>
  </si>
  <si>
    <t>ΤΣΕΠΑΣ ΣΤΑΥΡΟΣ</t>
  </si>
  <si>
    <t>ΤΣΙΛΙΚΗ ΜΑΡΙΑ</t>
  </si>
  <si>
    <t>ΚΟΡΔΑΤΟΣ ΦΩΤΙΟΣ</t>
  </si>
  <si>
    <t>ΤΣΙΡΙΜΩΚΟΣ ΙΩΑΝΝΗΣ</t>
  </si>
  <si>
    <t>ΠΑΠΠΑΣ ΑΠΟΣΤΟΛΟΣ</t>
  </si>
  <si>
    <t>7/Θ</t>
  </si>
  <si>
    <t>ΒΑΣΙΛΑΣ  ΜΑΡΚΟΣ</t>
  </si>
  <si>
    <t>ΤΡΟΜΠΟΥΚΗΣ ΕΥΑΓΓΕΛΟΣ</t>
  </si>
  <si>
    <t>ΚΑΡΑΠΙΠΕΡΗΣ ΧΡΗΣΤΟΣ</t>
  </si>
  <si>
    <t>ΚΑΤΣΑΓΑΝΝΗΣ  ΠΑΝΑΓΙΩΤΗΣ</t>
  </si>
  <si>
    <t>ΚΟΚΟΥΣΟΥΛΑΣ ΑΡΙΣΤΕΙΔΗΣ</t>
  </si>
  <si>
    <t>ΚΩΣΤΗΣ ΚΩΝΣΤΑΝΤΙΝΟΣ</t>
  </si>
  <si>
    <t>ΜΠΕΡΕΔΑΚΗ ΑΘΑΝΑΣΙΑ</t>
  </si>
  <si>
    <t>ΠΑΠΑΝΙΚΟΛΑΟΥ ΚΩΝΣΤΑΝΤΙΝΟΣ</t>
  </si>
  <si>
    <t>ΠΡΙΤΣΟΛΑΣ ΑΠΟΣΤΟΛΟΣ</t>
  </si>
  <si>
    <t>ΧΟΥΛΙΑΡΑΣ ΒΑΣΙΛΕΙΟΣ</t>
  </si>
  <si>
    <t>ΣΤΑΘΟΠΟΥΛΟΥ ΙΩΑΝΝΑ</t>
  </si>
  <si>
    <t>ΣΤΡΑΤΟΣ ΓΕΡΑΣΙΜΟΣ</t>
  </si>
  <si>
    <t>ΚΟΚΟΤΑ ΣΟΥΛΤΑΝΑ</t>
  </si>
  <si>
    <t>ΣΥΓΚΟΥΝΑΣ ΠΑΝΑΓΙΩΤΗΣ</t>
  </si>
  <si>
    <t>ΤΗΓΑΝΗΣ ΒΑΣΙΛΕΙΟΣ</t>
  </si>
  <si>
    <t>ΓΟΥΣΙΑΣ ΚΩΝΣΤΑΝΤΙΝΟΣ</t>
  </si>
  <si>
    <t>8/Θ</t>
  </si>
  <si>
    <t>ΛΟΥΚΟΠΟΥΛΟΣ ΑΡΙΣΤΕΙΔΗΣ</t>
  </si>
  <si>
    <t>ΤΣΑΜΗΣ ΔΗΜΗΤΡΙΟΣ</t>
  </si>
  <si>
    <t>9/Θ</t>
  </si>
  <si>
    <t>ΑΡΑΧΩΒΙΤΗΣ ΠΑΥΛΟΣ</t>
  </si>
  <si>
    <t>ΠΕΣΛΗΣ ΕΥΘΥΜΙΟΣ</t>
  </si>
  <si>
    <t>ΣΕΡΕΤΗΣ ΑΘΑΝΑΣΙΟΣ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</si>
</sst>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</numFmts>
  <fonts count="14">
    <font>
      <sz val="11"/>
      <color theme="1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9"/>
      <name val="Calibri"/>
      <family val="2"/>
      <charset val="161"/>
    </font>
    <font>
      <sz val="11"/>
      <name val="Calibri"/>
      <family val="2"/>
      <charset val="161"/>
    </font>
    <font>
      <b/>
      <sz val="14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3" fontId="5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>
      <alignment horizontal="center" vertical="center" wrapText="1"/>
    </xf>
    <xf numFmtId="1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3" fontId="4" fillId="2" borderId="0" xfId="0" applyNumberFormat="1" applyFont="1" applyFill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3" fontId="7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center" vertical="center" wrapText="1"/>
    </xf>
    <xf numFmtId="43" fontId="6" fillId="2" borderId="0" xfId="0" applyNumberFormat="1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4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3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 wrapText="1"/>
    </xf>
    <xf numFmtId="43" fontId="13" fillId="2" borderId="0" xfId="0" applyNumberFormat="1" applyFont="1" applyFill="1" applyAlignment="1">
      <alignment horizontal="center" vertical="center" wrapText="1"/>
    </xf>
    <xf numFmtId="43" fontId="4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1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8" fillId="2" borderId="2" xfId="0" applyNumberFormat="1" applyFont="1" applyFill="1" applyBorder="1" applyAlignment="1">
      <alignment horizontal="center" vertical="center" wrapText="1"/>
    </xf>
    <xf numFmtId="43" fontId="8" fillId="2" borderId="3" xfId="0" applyNumberFormat="1" applyFont="1" applyFill="1" applyBorder="1" applyAlignment="1">
      <alignment horizontal="center" vertical="center" wrapText="1"/>
    </xf>
    <xf numFmtId="43" fontId="8" fillId="2" borderId="4" xfId="0" applyNumberFormat="1" applyFont="1" applyFill="1" applyBorder="1" applyAlignment="1">
      <alignment horizontal="center" vertical="center" wrapText="1"/>
    </xf>
    <xf numFmtId="43" fontId="5" fillId="5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3" fontId="12" fillId="2" borderId="1" xfId="0" applyNumberFormat="1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1" fontId="6" fillId="2" borderId="1" xfId="0" applyNumberFormat="1" applyFont="1" applyFill="1" applyBorder="1" applyAlignment="1">
      <alignment horizontal="center" vertical="center" wrapText="1"/>
    </xf>
    <xf numFmtId="41" fontId="6" fillId="2" borderId="2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41" fontId="6" fillId="2" borderId="4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7"/>
  <sheetViews>
    <sheetView tabSelected="1" topLeftCell="A131" workbookViewId="0">
      <selection activeCell="A137" sqref="A137"/>
    </sheetView>
  </sheetViews>
  <sheetFormatPr defaultColWidth="11.140625" defaultRowHeight="42" customHeight="1"/>
  <cols>
    <col min="1" max="1" width="11.140625" style="39"/>
    <col min="2" max="2" width="24.28515625" style="17" customWidth="1"/>
    <col min="3" max="3" width="15.85546875" style="17" customWidth="1"/>
    <col min="4" max="4" width="11.140625" style="7" customWidth="1"/>
    <col min="5" max="6" width="11.140625" style="40" hidden="1" customWidth="1"/>
    <col min="7" max="8" width="11.140625" style="40" customWidth="1"/>
    <col min="9" max="10" width="11.140625" style="7" customWidth="1"/>
    <col min="11" max="11" width="12.42578125" style="7" customWidth="1"/>
    <col min="12" max="12" width="11.140625" style="7" customWidth="1"/>
    <col min="13" max="13" width="12" style="7" customWidth="1"/>
    <col min="14" max="21" width="11.140625" style="7" customWidth="1"/>
    <col min="22" max="23" width="11.140625" style="7" hidden="1" customWidth="1"/>
    <col min="24" max="24" width="11.140625" style="7" customWidth="1"/>
    <col min="25" max="25" width="11.140625" style="40" hidden="1" customWidth="1"/>
    <col min="26" max="27" width="11.140625" style="41" hidden="1" customWidth="1"/>
    <col min="28" max="28" width="14.7109375" style="7" customWidth="1"/>
    <col min="29" max="29" width="11.140625" style="39" hidden="1" customWidth="1"/>
    <col min="30" max="33" width="11.140625" style="7" hidden="1" customWidth="1"/>
    <col min="34" max="34" width="11.140625" style="39" hidden="1" customWidth="1"/>
    <col min="35" max="39" width="11.140625" style="7" hidden="1" customWidth="1"/>
    <col min="40" max="40" width="14.140625" style="7" customWidth="1"/>
    <col min="41" max="44" width="11.140625" style="7" hidden="1" customWidth="1"/>
    <col min="45" max="45" width="11.140625" style="7" customWidth="1"/>
    <col min="46" max="47" width="11.140625" style="7" hidden="1" customWidth="1"/>
    <col min="48" max="48" width="11.140625" style="7" customWidth="1"/>
    <col min="49" max="49" width="18.7109375" style="7" customWidth="1"/>
    <col min="50" max="50" width="18.42578125" style="7" customWidth="1"/>
    <col min="51" max="51" width="11.140625" style="7"/>
    <col min="52" max="52" width="19" style="7" customWidth="1"/>
    <col min="53" max="53" width="17" style="7" customWidth="1"/>
    <col min="54" max="54" width="17.42578125" style="7" bestFit="1" customWidth="1"/>
    <col min="55" max="16384" width="11.140625" style="7"/>
  </cols>
  <sheetData>
    <row r="1" spans="1:54" ht="42" customHeight="1" thickTop="1" thickBot="1">
      <c r="A1" s="6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</row>
    <row r="2" spans="1:54" ht="71.25" customHeight="1" thickTop="1" thickBot="1">
      <c r="A2" s="59" t="s">
        <v>1</v>
      </c>
      <c r="B2" s="51" t="s">
        <v>2</v>
      </c>
      <c r="C2" s="58" t="s">
        <v>3</v>
      </c>
      <c r="D2" s="58" t="s">
        <v>4</v>
      </c>
      <c r="E2" s="60" t="s">
        <v>5</v>
      </c>
      <c r="F2" s="61" t="s">
        <v>6</v>
      </c>
      <c r="G2" s="60" t="s">
        <v>7</v>
      </c>
      <c r="H2" s="61" t="s">
        <v>6</v>
      </c>
      <c r="I2" s="55" t="s">
        <v>8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 t="s">
        <v>9</v>
      </c>
      <c r="W2" s="57" t="s">
        <v>10</v>
      </c>
      <c r="X2" s="54" t="s">
        <v>11</v>
      </c>
      <c r="Y2" s="55" t="s">
        <v>12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1"/>
      <c r="AS2" s="1"/>
      <c r="AT2" s="55" t="s">
        <v>13</v>
      </c>
      <c r="AU2" s="55" t="s">
        <v>14</v>
      </c>
      <c r="AV2" s="54" t="s">
        <v>15</v>
      </c>
      <c r="AW2" s="51" t="s">
        <v>2</v>
      </c>
      <c r="AX2" s="58" t="s">
        <v>3</v>
      </c>
      <c r="AY2" s="58" t="s">
        <v>4</v>
      </c>
      <c r="AZ2" s="51" t="s">
        <v>481</v>
      </c>
      <c r="BA2" s="51" t="s">
        <v>482</v>
      </c>
      <c r="BB2" s="51" t="s">
        <v>483</v>
      </c>
    </row>
    <row r="3" spans="1:54" ht="42" customHeight="1" thickTop="1" thickBot="1">
      <c r="A3" s="59"/>
      <c r="B3" s="52"/>
      <c r="C3" s="58"/>
      <c r="D3" s="58"/>
      <c r="E3" s="60"/>
      <c r="F3" s="62"/>
      <c r="G3" s="60"/>
      <c r="H3" s="62"/>
      <c r="I3" s="55" t="s">
        <v>16</v>
      </c>
      <c r="J3" s="55"/>
      <c r="K3" s="55"/>
      <c r="L3" s="55"/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22</v>
      </c>
      <c r="T3" s="1" t="s">
        <v>23</v>
      </c>
      <c r="U3" s="1" t="s">
        <v>23</v>
      </c>
      <c r="V3" s="55"/>
      <c r="W3" s="57"/>
      <c r="X3" s="54"/>
      <c r="Y3" s="55" t="s">
        <v>24</v>
      </c>
      <c r="Z3" s="55"/>
      <c r="AA3" s="55"/>
      <c r="AB3" s="55"/>
      <c r="AC3" s="55" t="s">
        <v>25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6" t="s">
        <v>26</v>
      </c>
      <c r="AP3" s="56"/>
      <c r="AQ3" s="56"/>
      <c r="AR3" s="56"/>
      <c r="AS3" s="56"/>
      <c r="AT3" s="55"/>
      <c r="AU3" s="55"/>
      <c r="AV3" s="54"/>
      <c r="AW3" s="52"/>
      <c r="AX3" s="58"/>
      <c r="AY3" s="58"/>
      <c r="AZ3" s="52"/>
      <c r="BA3" s="52"/>
      <c r="BB3" s="52"/>
    </row>
    <row r="4" spans="1:54" s="36" customFormat="1" ht="102" customHeight="1" thickTop="1" thickBot="1">
      <c r="A4" s="59"/>
      <c r="B4" s="53"/>
      <c r="C4" s="58"/>
      <c r="D4" s="58"/>
      <c r="E4" s="60"/>
      <c r="F4" s="63"/>
      <c r="G4" s="60"/>
      <c r="H4" s="63"/>
      <c r="I4" s="30" t="s">
        <v>27</v>
      </c>
      <c r="J4" s="30" t="s">
        <v>28</v>
      </c>
      <c r="K4" s="30" t="s">
        <v>29</v>
      </c>
      <c r="L4" s="30" t="s">
        <v>30</v>
      </c>
      <c r="M4" s="30" t="s">
        <v>31</v>
      </c>
      <c r="N4" s="30" t="s">
        <v>32</v>
      </c>
      <c r="O4" s="30" t="s">
        <v>33</v>
      </c>
      <c r="P4" s="30" t="s">
        <v>34</v>
      </c>
      <c r="Q4" s="30" t="s">
        <v>35</v>
      </c>
      <c r="R4" s="30" t="s">
        <v>36</v>
      </c>
      <c r="S4" s="30" t="s">
        <v>37</v>
      </c>
      <c r="T4" s="30" t="s">
        <v>38</v>
      </c>
      <c r="U4" s="30" t="s">
        <v>39</v>
      </c>
      <c r="V4" s="55"/>
      <c r="W4" s="57"/>
      <c r="X4" s="54"/>
      <c r="Y4" s="31" t="s">
        <v>40</v>
      </c>
      <c r="Z4" s="32" t="s">
        <v>41</v>
      </c>
      <c r="AA4" s="32" t="s">
        <v>42</v>
      </c>
      <c r="AB4" s="33" t="s">
        <v>40</v>
      </c>
      <c r="AC4" s="34" t="s">
        <v>43</v>
      </c>
      <c r="AD4" s="35" t="s">
        <v>44</v>
      </c>
      <c r="AE4" s="30" t="s">
        <v>45</v>
      </c>
      <c r="AF4" s="30" t="s">
        <v>46</v>
      </c>
      <c r="AG4" s="30" t="s">
        <v>47</v>
      </c>
      <c r="AH4" s="34" t="s">
        <v>48</v>
      </c>
      <c r="AI4" s="35" t="s">
        <v>44</v>
      </c>
      <c r="AJ4" s="30" t="s">
        <v>49</v>
      </c>
      <c r="AK4" s="30" t="s">
        <v>50</v>
      </c>
      <c r="AL4" s="30" t="s">
        <v>51</v>
      </c>
      <c r="AM4" s="42" t="s">
        <v>52</v>
      </c>
      <c r="AN4" s="33" t="s">
        <v>484</v>
      </c>
      <c r="AO4" s="30" t="s">
        <v>53</v>
      </c>
      <c r="AP4" s="30"/>
      <c r="AQ4" s="30" t="s">
        <v>51</v>
      </c>
      <c r="AR4" s="30"/>
      <c r="AS4" s="33" t="s">
        <v>485</v>
      </c>
      <c r="AT4" s="55"/>
      <c r="AU4" s="55"/>
      <c r="AV4" s="54"/>
      <c r="AW4" s="53"/>
      <c r="AX4" s="58"/>
      <c r="AY4" s="58"/>
      <c r="AZ4" s="53"/>
      <c r="BA4" s="53"/>
      <c r="BB4" s="53"/>
    </row>
    <row r="5" spans="1:54" ht="42" customHeight="1" thickTop="1" thickBot="1">
      <c r="A5" s="6"/>
      <c r="B5" s="1"/>
      <c r="C5" s="1"/>
      <c r="D5" s="2"/>
      <c r="E5" s="3"/>
      <c r="F5" s="4"/>
      <c r="G5" s="3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5"/>
      <c r="AA5" s="5"/>
      <c r="AB5" s="2"/>
      <c r="AC5" s="6"/>
      <c r="AD5" s="4"/>
      <c r="AE5" s="2"/>
      <c r="AF5" s="2">
        <f t="shared" ref="AF5" si="0">AE5*0.5</f>
        <v>0</v>
      </c>
      <c r="AG5" s="2">
        <f t="shared" ref="AG5" si="1">IF(AF5&gt;2,2,AF5)</f>
        <v>0</v>
      </c>
      <c r="AH5" s="6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54" ht="64.5" customHeight="1" thickTop="1" thickBot="1">
      <c r="A6" s="6" t="s">
        <v>61</v>
      </c>
      <c r="B6" s="1" t="s">
        <v>129</v>
      </c>
      <c r="C6" s="1" t="s">
        <v>130</v>
      </c>
      <c r="D6" s="2" t="s">
        <v>56</v>
      </c>
      <c r="E6" s="3">
        <v>22</v>
      </c>
      <c r="F6" s="4">
        <v>0.25</v>
      </c>
      <c r="G6" s="3">
        <v>20</v>
      </c>
      <c r="H6" s="4">
        <v>0.25</v>
      </c>
      <c r="I6" s="2">
        <v>4</v>
      </c>
      <c r="J6" s="2">
        <v>2.5</v>
      </c>
      <c r="K6" s="2">
        <f t="shared" ref="K6:K37" si="2">I6+J6</f>
        <v>6.5</v>
      </c>
      <c r="L6" s="2">
        <f t="shared" ref="L6:L37" si="3">IF(K6&gt;4,4,K6)</f>
        <v>4</v>
      </c>
      <c r="M6" s="2">
        <v>2</v>
      </c>
      <c r="N6" s="2">
        <v>2</v>
      </c>
      <c r="O6" s="2"/>
      <c r="P6" s="2"/>
      <c r="Q6" s="2">
        <v>0.5</v>
      </c>
      <c r="R6" s="2"/>
      <c r="S6" s="2"/>
      <c r="T6" s="2">
        <v>1</v>
      </c>
      <c r="U6" s="2"/>
      <c r="V6" s="2">
        <f t="shared" ref="V6:V37" si="4">L6+M6+N6+O6+P6+Q6+R6+S6+T6+U6</f>
        <v>9.5</v>
      </c>
      <c r="W6" s="2">
        <v>9.5</v>
      </c>
      <c r="X6" s="2">
        <f t="shared" ref="X6:X37" si="5">IF(W6&gt;11,11,W6)</f>
        <v>9.5</v>
      </c>
      <c r="Y6" s="3">
        <f t="shared" ref="Y6:Y37" si="6">G6-8</f>
        <v>12</v>
      </c>
      <c r="Z6" s="5">
        <f t="shared" ref="Z6:Z37" si="7">H6</f>
        <v>0.25</v>
      </c>
      <c r="AA6" s="5">
        <f t="shared" ref="AA6:AA37" si="8">Y6+Z6</f>
        <v>12.25</v>
      </c>
      <c r="AB6" s="2">
        <f t="shared" ref="AB6:AB37" si="9">IF(AA6&gt;11,11,AA6)</f>
        <v>11</v>
      </c>
      <c r="AC6" s="6" t="s">
        <v>60</v>
      </c>
      <c r="AD6" s="4">
        <v>0.5</v>
      </c>
      <c r="AE6" s="2">
        <f t="shared" ref="AE6:AE37" si="10">AC6+AD6</f>
        <v>3.5</v>
      </c>
      <c r="AF6" s="2">
        <f t="shared" ref="AF6:AF37" si="11">AE6*0.5</f>
        <v>1.75</v>
      </c>
      <c r="AG6" s="2">
        <f t="shared" ref="AG6:AG37" si="12">IF(AF6&gt;2,2,AF6)</f>
        <v>1.75</v>
      </c>
      <c r="AH6" s="6" t="s">
        <v>64</v>
      </c>
      <c r="AI6" s="4"/>
      <c r="AJ6" s="2">
        <f t="shared" ref="AJ6:AJ37" si="13">AH6+AI6</f>
        <v>4</v>
      </c>
      <c r="AK6" s="2">
        <f t="shared" ref="AK6:AK37" si="14">AJ6*0.25</f>
        <v>1</v>
      </c>
      <c r="AL6" s="2">
        <f t="shared" ref="AL6:AL37" si="15">IF(AK6&gt;1,1,AK6)</f>
        <v>1</v>
      </c>
      <c r="AM6" s="2">
        <f t="shared" ref="AM6:AM37" si="16">AG6+AL6</f>
        <v>2.75</v>
      </c>
      <c r="AN6" s="2">
        <f t="shared" ref="AN6:AN37" si="17">IF(AM6&gt;2,2,AM6)</f>
        <v>2</v>
      </c>
      <c r="AO6" s="2"/>
      <c r="AP6" s="2"/>
      <c r="AQ6" s="2">
        <f t="shared" ref="AQ6:AQ37" si="18">AO6*0.25</f>
        <v>0</v>
      </c>
      <c r="AR6" s="2"/>
      <c r="AS6" s="2">
        <f>IF(AQ6&gt;1,1,AQ6)</f>
        <v>0</v>
      </c>
      <c r="AT6" s="2">
        <f t="shared" ref="AT6:AT37" si="19">AB6+AN6+AS6</f>
        <v>13</v>
      </c>
      <c r="AU6" s="2">
        <f t="shared" ref="AU6:AU37" si="20">IF(AT6&gt;14,14,AT6)</f>
        <v>13</v>
      </c>
      <c r="AV6" s="2">
        <f t="shared" ref="AV6:AV18" si="21">X6+AU6</f>
        <v>22.5</v>
      </c>
      <c r="AW6" s="1" t="s">
        <v>129</v>
      </c>
      <c r="AX6" s="1" t="s">
        <v>130</v>
      </c>
      <c r="AY6" s="2" t="s">
        <v>56</v>
      </c>
      <c r="AZ6" s="15" t="s">
        <v>407</v>
      </c>
      <c r="BA6" s="13"/>
      <c r="BB6" s="43"/>
    </row>
    <row r="7" spans="1:54" ht="42" customHeight="1" thickTop="1" thickBot="1">
      <c r="A7" s="6" t="s">
        <v>57</v>
      </c>
      <c r="B7" s="1" t="s">
        <v>246</v>
      </c>
      <c r="C7" s="1" t="s">
        <v>247</v>
      </c>
      <c r="D7" s="2" t="s">
        <v>56</v>
      </c>
      <c r="E7" s="3">
        <v>15</v>
      </c>
      <c r="F7" s="4">
        <v>0.5</v>
      </c>
      <c r="G7" s="3">
        <v>25</v>
      </c>
      <c r="H7" s="4"/>
      <c r="I7" s="2">
        <v>4</v>
      </c>
      <c r="J7" s="2"/>
      <c r="K7" s="2">
        <f t="shared" si="2"/>
        <v>4</v>
      </c>
      <c r="L7" s="2">
        <f t="shared" si="3"/>
        <v>4</v>
      </c>
      <c r="M7" s="2">
        <v>2</v>
      </c>
      <c r="N7" s="2">
        <v>2</v>
      </c>
      <c r="O7" s="2"/>
      <c r="P7" s="2"/>
      <c r="Q7" s="2">
        <v>0.5</v>
      </c>
      <c r="R7" s="2">
        <v>0.5</v>
      </c>
      <c r="S7" s="2"/>
      <c r="T7" s="2"/>
      <c r="U7" s="2"/>
      <c r="V7" s="2">
        <f t="shared" si="4"/>
        <v>9</v>
      </c>
      <c r="W7" s="2">
        <v>9</v>
      </c>
      <c r="X7" s="2">
        <f t="shared" si="5"/>
        <v>9</v>
      </c>
      <c r="Y7" s="3">
        <f t="shared" si="6"/>
        <v>17</v>
      </c>
      <c r="Z7" s="5">
        <f t="shared" si="7"/>
        <v>0</v>
      </c>
      <c r="AA7" s="5">
        <f t="shared" si="8"/>
        <v>17</v>
      </c>
      <c r="AB7" s="2">
        <f t="shared" si="9"/>
        <v>11</v>
      </c>
      <c r="AC7" s="6" t="s">
        <v>60</v>
      </c>
      <c r="AD7" s="4">
        <v>0.75</v>
      </c>
      <c r="AE7" s="2">
        <f t="shared" si="10"/>
        <v>3.75</v>
      </c>
      <c r="AF7" s="2">
        <f t="shared" si="11"/>
        <v>1.875</v>
      </c>
      <c r="AG7" s="2">
        <f t="shared" si="12"/>
        <v>1.875</v>
      </c>
      <c r="AH7" s="6" t="s">
        <v>68</v>
      </c>
      <c r="AI7" s="4">
        <v>0.25</v>
      </c>
      <c r="AJ7" s="2">
        <f t="shared" si="13"/>
        <v>5.25</v>
      </c>
      <c r="AK7" s="2">
        <f t="shared" si="14"/>
        <v>1.3125</v>
      </c>
      <c r="AL7" s="2">
        <f t="shared" si="15"/>
        <v>1</v>
      </c>
      <c r="AM7" s="2">
        <f t="shared" si="16"/>
        <v>2.875</v>
      </c>
      <c r="AN7" s="2">
        <f t="shared" si="17"/>
        <v>2</v>
      </c>
      <c r="AO7" s="2"/>
      <c r="AP7" s="2"/>
      <c r="AQ7" s="2">
        <f t="shared" si="18"/>
        <v>0</v>
      </c>
      <c r="AR7" s="2"/>
      <c r="AS7" s="2">
        <f>IF(AQ7&gt;1,1,AQ7)</f>
        <v>0</v>
      </c>
      <c r="AT7" s="2">
        <f t="shared" si="19"/>
        <v>13</v>
      </c>
      <c r="AU7" s="2">
        <f t="shared" si="20"/>
        <v>13</v>
      </c>
      <c r="AV7" s="2">
        <f t="shared" si="21"/>
        <v>22</v>
      </c>
      <c r="AW7" s="1" t="s">
        <v>246</v>
      </c>
      <c r="AX7" s="1" t="s">
        <v>247</v>
      </c>
      <c r="AY7" s="2" t="s">
        <v>56</v>
      </c>
      <c r="AZ7" s="15" t="s">
        <v>393</v>
      </c>
      <c r="BA7" s="13"/>
      <c r="BB7" s="13"/>
    </row>
    <row r="8" spans="1:54" ht="42" customHeight="1" thickTop="1" thickBot="1">
      <c r="A8" s="6" t="s">
        <v>60</v>
      </c>
      <c r="B8" s="1" t="s">
        <v>162</v>
      </c>
      <c r="C8" s="1" t="s">
        <v>148</v>
      </c>
      <c r="D8" s="2" t="s">
        <v>56</v>
      </c>
      <c r="E8" s="3">
        <v>33</v>
      </c>
      <c r="F8" s="4"/>
      <c r="G8" s="3">
        <v>20</v>
      </c>
      <c r="H8" s="4">
        <v>0.75</v>
      </c>
      <c r="I8" s="2"/>
      <c r="J8" s="2">
        <v>2.5</v>
      </c>
      <c r="K8" s="2">
        <f t="shared" si="2"/>
        <v>2.5</v>
      </c>
      <c r="L8" s="2">
        <f t="shared" si="3"/>
        <v>2.5</v>
      </c>
      <c r="M8" s="2">
        <v>2</v>
      </c>
      <c r="N8" s="2">
        <v>2</v>
      </c>
      <c r="O8" s="2"/>
      <c r="P8" s="2"/>
      <c r="Q8" s="2">
        <v>0.5</v>
      </c>
      <c r="R8" s="2"/>
      <c r="S8" s="2">
        <v>0.25</v>
      </c>
      <c r="T8" s="2">
        <v>1</v>
      </c>
      <c r="U8" s="2"/>
      <c r="V8" s="2">
        <f t="shared" si="4"/>
        <v>8.25</v>
      </c>
      <c r="W8" s="2">
        <v>8.25</v>
      </c>
      <c r="X8" s="2">
        <f t="shared" si="5"/>
        <v>8.25</v>
      </c>
      <c r="Y8" s="3">
        <f t="shared" si="6"/>
        <v>12</v>
      </c>
      <c r="Z8" s="5">
        <f t="shared" si="7"/>
        <v>0.75</v>
      </c>
      <c r="AA8" s="5">
        <f t="shared" si="8"/>
        <v>12.75</v>
      </c>
      <c r="AB8" s="2">
        <f t="shared" si="9"/>
        <v>11</v>
      </c>
      <c r="AC8" s="6" t="s">
        <v>96</v>
      </c>
      <c r="AD8" s="4">
        <v>0.5</v>
      </c>
      <c r="AE8" s="2">
        <f t="shared" si="10"/>
        <v>14.5</v>
      </c>
      <c r="AF8" s="2">
        <f t="shared" si="11"/>
        <v>7.25</v>
      </c>
      <c r="AG8" s="2">
        <f t="shared" si="12"/>
        <v>2</v>
      </c>
      <c r="AH8" s="6" t="s">
        <v>57</v>
      </c>
      <c r="AI8" s="4">
        <v>0.25</v>
      </c>
      <c r="AJ8" s="2">
        <f t="shared" si="13"/>
        <v>2.25</v>
      </c>
      <c r="AK8" s="2">
        <f t="shared" si="14"/>
        <v>0.5625</v>
      </c>
      <c r="AL8" s="2">
        <f t="shared" si="15"/>
        <v>0.5625</v>
      </c>
      <c r="AM8" s="2">
        <f t="shared" si="16"/>
        <v>2.5625</v>
      </c>
      <c r="AN8" s="2">
        <f t="shared" si="17"/>
        <v>2</v>
      </c>
      <c r="AO8" s="2"/>
      <c r="AP8" s="2"/>
      <c r="AQ8" s="2">
        <f t="shared" si="18"/>
        <v>0</v>
      </c>
      <c r="AR8" s="2"/>
      <c r="AS8" s="2">
        <f>IF(AQ8&gt;1,1,AQ8)</f>
        <v>0</v>
      </c>
      <c r="AT8" s="2">
        <f t="shared" si="19"/>
        <v>13</v>
      </c>
      <c r="AU8" s="2">
        <f t="shared" si="20"/>
        <v>13</v>
      </c>
      <c r="AV8" s="2">
        <f t="shared" si="21"/>
        <v>21.25</v>
      </c>
      <c r="AW8" s="1" t="s">
        <v>162</v>
      </c>
      <c r="AX8" s="1" t="s">
        <v>148</v>
      </c>
      <c r="AY8" s="2" t="s">
        <v>56</v>
      </c>
      <c r="AZ8" s="15" t="s">
        <v>418</v>
      </c>
      <c r="BA8" s="13"/>
      <c r="BB8" s="13"/>
    </row>
    <row r="9" spans="1:54" ht="42" customHeight="1" thickTop="1" thickBot="1">
      <c r="A9" s="6" t="s">
        <v>64</v>
      </c>
      <c r="B9" s="1" t="s">
        <v>298</v>
      </c>
      <c r="C9" s="1" t="s">
        <v>299</v>
      </c>
      <c r="D9" s="2" t="s">
        <v>56</v>
      </c>
      <c r="E9" s="3">
        <v>24</v>
      </c>
      <c r="F9" s="4">
        <v>0.5</v>
      </c>
      <c r="G9" s="3">
        <v>20</v>
      </c>
      <c r="H9" s="4"/>
      <c r="I9" s="2"/>
      <c r="J9" s="2">
        <v>2.5</v>
      </c>
      <c r="K9" s="2">
        <f t="shared" si="2"/>
        <v>2.5</v>
      </c>
      <c r="L9" s="2">
        <f t="shared" si="3"/>
        <v>2.5</v>
      </c>
      <c r="M9" s="2">
        <v>2</v>
      </c>
      <c r="N9" s="2">
        <v>2</v>
      </c>
      <c r="O9" s="2"/>
      <c r="P9" s="2"/>
      <c r="Q9" s="2">
        <v>0.5</v>
      </c>
      <c r="R9" s="2"/>
      <c r="S9" s="2"/>
      <c r="T9" s="2">
        <v>1</v>
      </c>
      <c r="U9" s="2"/>
      <c r="V9" s="2">
        <f t="shared" si="4"/>
        <v>8</v>
      </c>
      <c r="W9" s="2">
        <v>8</v>
      </c>
      <c r="X9" s="2">
        <f t="shared" si="5"/>
        <v>8</v>
      </c>
      <c r="Y9" s="3">
        <f t="shared" si="6"/>
        <v>12</v>
      </c>
      <c r="Z9" s="5">
        <f t="shared" si="7"/>
        <v>0</v>
      </c>
      <c r="AA9" s="5">
        <f t="shared" si="8"/>
        <v>12</v>
      </c>
      <c r="AB9" s="2">
        <f t="shared" si="9"/>
        <v>11</v>
      </c>
      <c r="AC9" s="6" t="s">
        <v>75</v>
      </c>
      <c r="AD9" s="4">
        <v>0.25</v>
      </c>
      <c r="AE9" s="2">
        <f t="shared" si="10"/>
        <v>7.25</v>
      </c>
      <c r="AF9" s="2">
        <f t="shared" si="11"/>
        <v>3.625</v>
      </c>
      <c r="AG9" s="2">
        <f t="shared" si="12"/>
        <v>2</v>
      </c>
      <c r="AH9" s="6" t="s">
        <v>60</v>
      </c>
      <c r="AI9" s="4">
        <v>0.25</v>
      </c>
      <c r="AJ9" s="2">
        <f t="shared" si="13"/>
        <v>3.25</v>
      </c>
      <c r="AK9" s="2">
        <f t="shared" si="14"/>
        <v>0.8125</v>
      </c>
      <c r="AL9" s="2">
        <f t="shared" si="15"/>
        <v>0.8125</v>
      </c>
      <c r="AM9" s="2">
        <f t="shared" si="16"/>
        <v>2.8125</v>
      </c>
      <c r="AN9" s="2">
        <f t="shared" si="17"/>
        <v>2</v>
      </c>
      <c r="AO9" s="2"/>
      <c r="AP9" s="2"/>
      <c r="AQ9" s="2">
        <f t="shared" si="18"/>
        <v>0</v>
      </c>
      <c r="AR9" s="2"/>
      <c r="AS9" s="2">
        <f>IF(AQ9&gt;1,1,AQ9)</f>
        <v>0</v>
      </c>
      <c r="AT9" s="2">
        <f t="shared" si="19"/>
        <v>13</v>
      </c>
      <c r="AU9" s="2">
        <f t="shared" si="20"/>
        <v>13</v>
      </c>
      <c r="AV9" s="2">
        <f t="shared" si="21"/>
        <v>21</v>
      </c>
      <c r="AW9" s="1" t="s">
        <v>298</v>
      </c>
      <c r="AX9" s="1" t="s">
        <v>299</v>
      </c>
      <c r="AY9" s="2" t="s">
        <v>56</v>
      </c>
      <c r="AZ9" s="15" t="s">
        <v>460</v>
      </c>
      <c r="BA9" s="13"/>
      <c r="BB9" s="13"/>
    </row>
    <row r="10" spans="1:54" ht="42" customHeight="1" thickTop="1" thickBot="1">
      <c r="A10" s="6" t="s">
        <v>68</v>
      </c>
      <c r="B10" s="1" t="s">
        <v>221</v>
      </c>
      <c r="C10" s="1" t="s">
        <v>70</v>
      </c>
      <c r="D10" s="2" t="s">
        <v>56</v>
      </c>
      <c r="E10" s="3">
        <v>24</v>
      </c>
      <c r="F10" s="4"/>
      <c r="G10" s="3">
        <v>22</v>
      </c>
      <c r="H10" s="4"/>
      <c r="I10" s="2"/>
      <c r="J10" s="2">
        <v>2.5</v>
      </c>
      <c r="K10" s="2">
        <f t="shared" si="2"/>
        <v>2.5</v>
      </c>
      <c r="L10" s="2">
        <f t="shared" si="3"/>
        <v>2.5</v>
      </c>
      <c r="M10" s="2">
        <v>2</v>
      </c>
      <c r="N10" s="2">
        <v>2</v>
      </c>
      <c r="O10" s="2"/>
      <c r="P10" s="2"/>
      <c r="Q10" s="2">
        <v>0.5</v>
      </c>
      <c r="R10" s="2">
        <v>0.5</v>
      </c>
      <c r="S10" s="2"/>
      <c r="T10" s="2"/>
      <c r="U10" s="2"/>
      <c r="V10" s="2">
        <f t="shared" si="4"/>
        <v>7.5</v>
      </c>
      <c r="W10" s="2">
        <v>7.5</v>
      </c>
      <c r="X10" s="2">
        <f t="shared" si="5"/>
        <v>7.5</v>
      </c>
      <c r="Y10" s="3">
        <f t="shared" si="6"/>
        <v>14</v>
      </c>
      <c r="Z10" s="5">
        <f t="shared" si="7"/>
        <v>0</v>
      </c>
      <c r="AA10" s="5">
        <f t="shared" si="8"/>
        <v>14</v>
      </c>
      <c r="AB10" s="2">
        <f t="shared" si="9"/>
        <v>11</v>
      </c>
      <c r="AC10" s="6" t="s">
        <v>81</v>
      </c>
      <c r="AD10" s="4">
        <v>0.25</v>
      </c>
      <c r="AE10" s="2">
        <f t="shared" si="10"/>
        <v>9.25</v>
      </c>
      <c r="AF10" s="2">
        <f t="shared" si="11"/>
        <v>4.625</v>
      </c>
      <c r="AG10" s="2">
        <f t="shared" si="12"/>
        <v>2</v>
      </c>
      <c r="AH10" s="6" t="s">
        <v>57</v>
      </c>
      <c r="AI10" s="4">
        <v>0.75</v>
      </c>
      <c r="AJ10" s="2">
        <f t="shared" si="13"/>
        <v>2.75</v>
      </c>
      <c r="AK10" s="2">
        <f t="shared" si="14"/>
        <v>0.6875</v>
      </c>
      <c r="AL10" s="2">
        <f t="shared" si="15"/>
        <v>0.6875</v>
      </c>
      <c r="AM10" s="2">
        <f t="shared" si="16"/>
        <v>2.6875</v>
      </c>
      <c r="AN10" s="2">
        <f t="shared" si="17"/>
        <v>2</v>
      </c>
      <c r="AO10" s="2">
        <v>0</v>
      </c>
      <c r="AP10" s="4">
        <v>0.75</v>
      </c>
      <c r="AQ10" s="2">
        <f t="shared" si="18"/>
        <v>0</v>
      </c>
      <c r="AR10" s="2">
        <f>AP10*0.25</f>
        <v>0.1875</v>
      </c>
      <c r="AS10" s="2">
        <v>0.19</v>
      </c>
      <c r="AT10" s="37">
        <f t="shared" si="19"/>
        <v>13.19</v>
      </c>
      <c r="AU10" s="2">
        <f t="shared" si="20"/>
        <v>13.19</v>
      </c>
      <c r="AV10" s="2">
        <f t="shared" si="21"/>
        <v>20.689999999999998</v>
      </c>
      <c r="AW10" s="1" t="s">
        <v>221</v>
      </c>
      <c r="AX10" s="1" t="s">
        <v>70</v>
      </c>
      <c r="AY10" s="2" t="s">
        <v>56</v>
      </c>
      <c r="AZ10" s="15" t="s">
        <v>441</v>
      </c>
      <c r="BA10" s="13"/>
      <c r="BB10" s="13"/>
    </row>
    <row r="11" spans="1:54" ht="42" customHeight="1" thickTop="1" thickBot="1">
      <c r="A11" s="6" t="s">
        <v>71</v>
      </c>
      <c r="B11" s="1" t="s">
        <v>215</v>
      </c>
      <c r="C11" s="1" t="s">
        <v>216</v>
      </c>
      <c r="D11" s="2" t="s">
        <v>56</v>
      </c>
      <c r="E11" s="3">
        <v>21</v>
      </c>
      <c r="F11" s="4">
        <v>0.75</v>
      </c>
      <c r="G11" s="3">
        <v>19</v>
      </c>
      <c r="H11" s="4">
        <v>0.75</v>
      </c>
      <c r="I11" s="2"/>
      <c r="J11" s="2">
        <v>2.5</v>
      </c>
      <c r="K11" s="2">
        <f t="shared" si="2"/>
        <v>2.5</v>
      </c>
      <c r="L11" s="2">
        <f t="shared" si="3"/>
        <v>2.5</v>
      </c>
      <c r="M11" s="2">
        <v>2</v>
      </c>
      <c r="N11" s="2">
        <v>2</v>
      </c>
      <c r="O11" s="2"/>
      <c r="P11" s="2"/>
      <c r="Q11" s="2">
        <v>0.5</v>
      </c>
      <c r="R11" s="2">
        <v>0.5</v>
      </c>
      <c r="S11" s="2"/>
      <c r="T11" s="2"/>
      <c r="U11" s="2"/>
      <c r="V11" s="2">
        <f t="shared" si="4"/>
        <v>7.5</v>
      </c>
      <c r="W11" s="2">
        <v>7.5</v>
      </c>
      <c r="X11" s="2">
        <f t="shared" si="5"/>
        <v>7.5</v>
      </c>
      <c r="Y11" s="3">
        <f t="shared" si="6"/>
        <v>11</v>
      </c>
      <c r="Z11" s="5">
        <f t="shared" si="7"/>
        <v>0.75</v>
      </c>
      <c r="AA11" s="5">
        <f t="shared" si="8"/>
        <v>11.75</v>
      </c>
      <c r="AB11" s="2">
        <f t="shared" si="9"/>
        <v>11</v>
      </c>
      <c r="AC11" s="6" t="s">
        <v>75</v>
      </c>
      <c r="AD11" s="4">
        <v>0.25</v>
      </c>
      <c r="AE11" s="2">
        <f t="shared" si="10"/>
        <v>7.25</v>
      </c>
      <c r="AF11" s="2">
        <f t="shared" si="11"/>
        <v>3.625</v>
      </c>
      <c r="AG11" s="2">
        <f t="shared" si="12"/>
        <v>2</v>
      </c>
      <c r="AH11" s="6" t="s">
        <v>61</v>
      </c>
      <c r="AI11" s="4">
        <v>0.25</v>
      </c>
      <c r="AJ11" s="2">
        <f t="shared" si="13"/>
        <v>1.25</v>
      </c>
      <c r="AK11" s="2">
        <f t="shared" si="14"/>
        <v>0.3125</v>
      </c>
      <c r="AL11" s="2">
        <f t="shared" si="15"/>
        <v>0.3125</v>
      </c>
      <c r="AM11" s="2">
        <f t="shared" si="16"/>
        <v>2.3125</v>
      </c>
      <c r="AN11" s="2">
        <f t="shared" si="17"/>
        <v>2</v>
      </c>
      <c r="AO11" s="2"/>
      <c r="AP11" s="2"/>
      <c r="AQ11" s="2">
        <f t="shared" si="18"/>
        <v>0</v>
      </c>
      <c r="AR11" s="2"/>
      <c r="AS11" s="2">
        <f>IF(AQ11&gt;1,1,AQ11)</f>
        <v>0</v>
      </c>
      <c r="AT11" s="2">
        <f t="shared" si="19"/>
        <v>13</v>
      </c>
      <c r="AU11" s="2">
        <f t="shared" si="20"/>
        <v>13</v>
      </c>
      <c r="AV11" s="2">
        <f t="shared" si="21"/>
        <v>20.5</v>
      </c>
      <c r="AW11" s="1" t="s">
        <v>215</v>
      </c>
      <c r="AX11" s="1" t="s">
        <v>216</v>
      </c>
      <c r="AY11" s="2" t="s">
        <v>56</v>
      </c>
      <c r="AZ11" s="15" t="s">
        <v>439</v>
      </c>
      <c r="BA11" s="15" t="s">
        <v>436</v>
      </c>
      <c r="BB11" s="13"/>
    </row>
    <row r="12" spans="1:54" ht="42" customHeight="1" thickTop="1" thickBot="1">
      <c r="A12" s="6" t="s">
        <v>75</v>
      </c>
      <c r="B12" s="1" t="s">
        <v>242</v>
      </c>
      <c r="C12" s="1" t="s">
        <v>70</v>
      </c>
      <c r="D12" s="2" t="s">
        <v>56</v>
      </c>
      <c r="E12" s="3">
        <v>27</v>
      </c>
      <c r="F12" s="4">
        <v>0.75</v>
      </c>
      <c r="G12" s="3">
        <v>24</v>
      </c>
      <c r="H12" s="4">
        <v>0.25</v>
      </c>
      <c r="I12" s="2"/>
      <c r="J12" s="2">
        <v>2.5</v>
      </c>
      <c r="K12" s="2">
        <f t="shared" si="2"/>
        <v>2.5</v>
      </c>
      <c r="L12" s="2">
        <f t="shared" si="3"/>
        <v>2.5</v>
      </c>
      <c r="M12" s="2">
        <v>2</v>
      </c>
      <c r="N12" s="2">
        <v>2</v>
      </c>
      <c r="O12" s="2"/>
      <c r="P12" s="2"/>
      <c r="Q12" s="2">
        <v>0.5</v>
      </c>
      <c r="R12" s="2"/>
      <c r="S12" s="2"/>
      <c r="T12" s="2"/>
      <c r="U12" s="2"/>
      <c r="V12" s="2">
        <f t="shared" si="4"/>
        <v>7</v>
      </c>
      <c r="W12" s="2">
        <v>7</v>
      </c>
      <c r="X12" s="2">
        <f t="shared" si="5"/>
        <v>7</v>
      </c>
      <c r="Y12" s="3">
        <f t="shared" si="6"/>
        <v>16</v>
      </c>
      <c r="Z12" s="5">
        <f t="shared" si="7"/>
        <v>0.25</v>
      </c>
      <c r="AA12" s="5">
        <f t="shared" si="8"/>
        <v>16.25</v>
      </c>
      <c r="AB12" s="2">
        <f t="shared" si="9"/>
        <v>11</v>
      </c>
      <c r="AC12" s="6" t="s">
        <v>84</v>
      </c>
      <c r="AD12" s="4">
        <v>0.75</v>
      </c>
      <c r="AE12" s="2">
        <f t="shared" si="10"/>
        <v>10.75</v>
      </c>
      <c r="AF12" s="2">
        <f t="shared" si="11"/>
        <v>5.375</v>
      </c>
      <c r="AG12" s="2">
        <f t="shared" si="12"/>
        <v>2</v>
      </c>
      <c r="AH12" s="6" t="s">
        <v>64</v>
      </c>
      <c r="AI12" s="4"/>
      <c r="AJ12" s="2">
        <f t="shared" si="13"/>
        <v>4</v>
      </c>
      <c r="AK12" s="2">
        <f t="shared" si="14"/>
        <v>1</v>
      </c>
      <c r="AL12" s="2">
        <f t="shared" si="15"/>
        <v>1</v>
      </c>
      <c r="AM12" s="2">
        <f t="shared" si="16"/>
        <v>3</v>
      </c>
      <c r="AN12" s="2">
        <f t="shared" si="17"/>
        <v>2</v>
      </c>
      <c r="AO12" s="2">
        <v>0</v>
      </c>
      <c r="AP12" s="2"/>
      <c r="AQ12" s="2">
        <f t="shared" si="18"/>
        <v>0</v>
      </c>
      <c r="AR12" s="2"/>
      <c r="AS12" s="2">
        <f>IF(AQ12&gt;1,1,AQ12)</f>
        <v>0</v>
      </c>
      <c r="AT12" s="2">
        <f t="shared" si="19"/>
        <v>13</v>
      </c>
      <c r="AU12" s="2">
        <f t="shared" si="20"/>
        <v>13</v>
      </c>
      <c r="AV12" s="2">
        <f t="shared" si="21"/>
        <v>20</v>
      </c>
      <c r="AW12" s="1" t="s">
        <v>242</v>
      </c>
      <c r="AX12" s="1" t="s">
        <v>70</v>
      </c>
      <c r="AY12" s="2" t="s">
        <v>56</v>
      </c>
      <c r="AZ12" s="15" t="s">
        <v>449</v>
      </c>
      <c r="BA12" s="13"/>
      <c r="BB12" s="13"/>
    </row>
    <row r="13" spans="1:54" ht="42" customHeight="1" thickTop="1" thickBot="1">
      <c r="A13" s="6" t="s">
        <v>78</v>
      </c>
      <c r="B13" s="1" t="s">
        <v>232</v>
      </c>
      <c r="C13" s="1" t="s">
        <v>74</v>
      </c>
      <c r="D13" s="2" t="s">
        <v>56</v>
      </c>
      <c r="E13" s="3">
        <v>26</v>
      </c>
      <c r="F13" s="4">
        <v>0.25</v>
      </c>
      <c r="G13" s="3">
        <v>24</v>
      </c>
      <c r="H13" s="4">
        <v>0.25</v>
      </c>
      <c r="I13" s="2"/>
      <c r="J13" s="2"/>
      <c r="K13" s="2">
        <f t="shared" si="2"/>
        <v>0</v>
      </c>
      <c r="L13" s="2">
        <f t="shared" si="3"/>
        <v>0</v>
      </c>
      <c r="M13" s="2">
        <v>2</v>
      </c>
      <c r="N13" s="2">
        <v>2</v>
      </c>
      <c r="O13" s="2"/>
      <c r="P13" s="2"/>
      <c r="Q13" s="2">
        <v>0.5</v>
      </c>
      <c r="R13" s="2"/>
      <c r="S13" s="2"/>
      <c r="T13" s="2">
        <v>1</v>
      </c>
      <c r="U13" s="2"/>
      <c r="V13" s="2">
        <f t="shared" si="4"/>
        <v>5.5</v>
      </c>
      <c r="W13" s="2">
        <v>5.5</v>
      </c>
      <c r="X13" s="2">
        <f t="shared" si="5"/>
        <v>5.5</v>
      </c>
      <c r="Y13" s="3">
        <f t="shared" si="6"/>
        <v>16</v>
      </c>
      <c r="Z13" s="5">
        <f t="shared" si="7"/>
        <v>0.25</v>
      </c>
      <c r="AA13" s="5">
        <f t="shared" si="8"/>
        <v>16.25</v>
      </c>
      <c r="AB13" s="2">
        <f t="shared" si="9"/>
        <v>11</v>
      </c>
      <c r="AC13" s="6" t="s">
        <v>84</v>
      </c>
      <c r="AD13" s="4">
        <v>0.5</v>
      </c>
      <c r="AE13" s="2">
        <f t="shared" si="10"/>
        <v>10.5</v>
      </c>
      <c r="AF13" s="2">
        <f t="shared" si="11"/>
        <v>5.25</v>
      </c>
      <c r="AG13" s="2">
        <f t="shared" si="12"/>
        <v>2</v>
      </c>
      <c r="AH13" s="6" t="s">
        <v>57</v>
      </c>
      <c r="AI13" s="4"/>
      <c r="AJ13" s="2">
        <f t="shared" si="13"/>
        <v>2</v>
      </c>
      <c r="AK13" s="2">
        <f t="shared" si="14"/>
        <v>0.5</v>
      </c>
      <c r="AL13" s="2">
        <f t="shared" si="15"/>
        <v>0.5</v>
      </c>
      <c r="AM13" s="2">
        <f t="shared" si="16"/>
        <v>2.5</v>
      </c>
      <c r="AN13" s="2">
        <f t="shared" si="17"/>
        <v>2</v>
      </c>
      <c r="AO13" s="2">
        <v>4</v>
      </c>
      <c r="AP13" s="2"/>
      <c r="AQ13" s="2">
        <f t="shared" si="18"/>
        <v>1</v>
      </c>
      <c r="AR13" s="2"/>
      <c r="AS13" s="2">
        <f>IF(AQ13&gt;1,1,AQ13)</f>
        <v>1</v>
      </c>
      <c r="AT13" s="2">
        <f t="shared" si="19"/>
        <v>14</v>
      </c>
      <c r="AU13" s="2">
        <f t="shared" si="20"/>
        <v>14</v>
      </c>
      <c r="AV13" s="2">
        <f t="shared" si="21"/>
        <v>19.5</v>
      </c>
      <c r="AW13" s="1" t="s">
        <v>232</v>
      </c>
      <c r="AX13" s="1" t="s">
        <v>74</v>
      </c>
      <c r="AY13" s="2" t="s">
        <v>56</v>
      </c>
      <c r="AZ13" s="15" t="s">
        <v>446</v>
      </c>
      <c r="BA13" s="13"/>
      <c r="BB13" s="13"/>
    </row>
    <row r="14" spans="1:54" ht="42" customHeight="1" thickTop="1" thickBot="1">
      <c r="A14" s="6" t="s">
        <v>81</v>
      </c>
      <c r="B14" s="1" t="s">
        <v>304</v>
      </c>
      <c r="C14" s="1" t="s">
        <v>55</v>
      </c>
      <c r="D14" s="2" t="s">
        <v>124</v>
      </c>
      <c r="E14" s="3">
        <v>21</v>
      </c>
      <c r="F14" s="4">
        <v>0.5</v>
      </c>
      <c r="G14" s="3">
        <v>19</v>
      </c>
      <c r="H14" s="4">
        <v>0.5</v>
      </c>
      <c r="I14" s="2"/>
      <c r="J14" s="2">
        <v>2.5</v>
      </c>
      <c r="K14" s="2">
        <f t="shared" si="2"/>
        <v>2.5</v>
      </c>
      <c r="L14" s="2">
        <f t="shared" si="3"/>
        <v>2.5</v>
      </c>
      <c r="M14" s="2"/>
      <c r="N14" s="2">
        <v>2</v>
      </c>
      <c r="O14" s="2"/>
      <c r="P14" s="2"/>
      <c r="Q14" s="2">
        <v>0.5</v>
      </c>
      <c r="R14" s="2"/>
      <c r="S14" s="2">
        <f>0.5/2</f>
        <v>0.25</v>
      </c>
      <c r="T14" s="2">
        <v>1</v>
      </c>
      <c r="U14" s="2"/>
      <c r="V14" s="2">
        <f t="shared" si="4"/>
        <v>6.25</v>
      </c>
      <c r="W14" s="2">
        <v>6.25</v>
      </c>
      <c r="X14" s="2">
        <f t="shared" si="5"/>
        <v>6.25</v>
      </c>
      <c r="Y14" s="3">
        <f t="shared" si="6"/>
        <v>11</v>
      </c>
      <c r="Z14" s="5">
        <f t="shared" si="7"/>
        <v>0.5</v>
      </c>
      <c r="AA14" s="5">
        <f t="shared" si="8"/>
        <v>11.5</v>
      </c>
      <c r="AB14" s="2">
        <f t="shared" si="9"/>
        <v>11</v>
      </c>
      <c r="AC14" s="6" t="s">
        <v>60</v>
      </c>
      <c r="AD14" s="4">
        <v>0.5</v>
      </c>
      <c r="AE14" s="2">
        <f t="shared" si="10"/>
        <v>3.5</v>
      </c>
      <c r="AF14" s="2">
        <f t="shared" si="11"/>
        <v>1.75</v>
      </c>
      <c r="AG14" s="2">
        <f t="shared" si="12"/>
        <v>1.75</v>
      </c>
      <c r="AH14" s="6" t="s">
        <v>64</v>
      </c>
      <c r="AI14" s="4">
        <v>0.75</v>
      </c>
      <c r="AJ14" s="2">
        <f t="shared" si="13"/>
        <v>4.75</v>
      </c>
      <c r="AK14" s="2">
        <f t="shared" si="14"/>
        <v>1.1875</v>
      </c>
      <c r="AL14" s="2">
        <f t="shared" si="15"/>
        <v>1</v>
      </c>
      <c r="AM14" s="2">
        <f t="shared" si="16"/>
        <v>2.75</v>
      </c>
      <c r="AN14" s="2">
        <f t="shared" si="17"/>
        <v>2</v>
      </c>
      <c r="AO14" s="2"/>
      <c r="AP14" s="2"/>
      <c r="AQ14" s="2">
        <f t="shared" si="18"/>
        <v>0</v>
      </c>
      <c r="AR14" s="2"/>
      <c r="AS14" s="2">
        <f>IF(AQ14&gt;1,1,AQ14)</f>
        <v>0</v>
      </c>
      <c r="AT14" s="2">
        <f t="shared" si="19"/>
        <v>13</v>
      </c>
      <c r="AU14" s="2">
        <f t="shared" si="20"/>
        <v>13</v>
      </c>
      <c r="AV14" s="2">
        <f t="shared" si="21"/>
        <v>19.25</v>
      </c>
      <c r="AW14" s="1" t="s">
        <v>304</v>
      </c>
      <c r="AX14" s="1" t="s">
        <v>55</v>
      </c>
      <c r="AY14" s="2" t="s">
        <v>124</v>
      </c>
      <c r="AZ14" s="15" t="s">
        <v>461</v>
      </c>
      <c r="BA14" s="13"/>
      <c r="BB14" s="13"/>
    </row>
    <row r="15" spans="1:54" ht="42" customHeight="1" thickTop="1" thickBot="1">
      <c r="A15" s="6" t="s">
        <v>84</v>
      </c>
      <c r="B15" s="1" t="s">
        <v>197</v>
      </c>
      <c r="C15" s="1" t="s">
        <v>95</v>
      </c>
      <c r="D15" s="2" t="s">
        <v>56</v>
      </c>
      <c r="E15" s="3">
        <v>27</v>
      </c>
      <c r="F15" s="4">
        <v>0.5</v>
      </c>
      <c r="G15" s="3">
        <v>24</v>
      </c>
      <c r="H15" s="4">
        <v>0.75</v>
      </c>
      <c r="I15" s="2"/>
      <c r="J15" s="2">
        <v>2.5</v>
      </c>
      <c r="K15" s="2">
        <f t="shared" si="2"/>
        <v>2.5</v>
      </c>
      <c r="L15" s="2">
        <f t="shared" si="3"/>
        <v>2.5</v>
      </c>
      <c r="M15" s="2">
        <v>2</v>
      </c>
      <c r="N15" s="2">
        <v>2</v>
      </c>
      <c r="O15" s="2"/>
      <c r="P15" s="2"/>
      <c r="Q15" s="2">
        <v>0.5</v>
      </c>
      <c r="R15" s="2"/>
      <c r="S15" s="2"/>
      <c r="T15" s="2"/>
      <c r="U15" s="2">
        <v>1</v>
      </c>
      <c r="V15" s="2">
        <f t="shared" si="4"/>
        <v>8</v>
      </c>
      <c r="W15" s="2">
        <v>8</v>
      </c>
      <c r="X15" s="2">
        <f t="shared" si="5"/>
        <v>8</v>
      </c>
      <c r="Y15" s="3">
        <f t="shared" si="6"/>
        <v>16</v>
      </c>
      <c r="Z15" s="5">
        <f t="shared" si="7"/>
        <v>0.75</v>
      </c>
      <c r="AA15" s="5">
        <f t="shared" si="8"/>
        <v>16.75</v>
      </c>
      <c r="AB15" s="2">
        <f t="shared" si="9"/>
        <v>11</v>
      </c>
      <c r="AC15" s="6"/>
      <c r="AD15" s="4"/>
      <c r="AE15" s="2">
        <f t="shared" si="10"/>
        <v>0</v>
      </c>
      <c r="AF15" s="2">
        <f t="shared" si="11"/>
        <v>0</v>
      </c>
      <c r="AG15" s="2">
        <f t="shared" si="12"/>
        <v>0</v>
      </c>
      <c r="AH15" s="6"/>
      <c r="AI15" s="4"/>
      <c r="AJ15" s="2">
        <f t="shared" si="13"/>
        <v>0</v>
      </c>
      <c r="AK15" s="2">
        <f t="shared" si="14"/>
        <v>0</v>
      </c>
      <c r="AL15" s="2">
        <f t="shared" si="15"/>
        <v>0</v>
      </c>
      <c r="AM15" s="2">
        <f t="shared" si="16"/>
        <v>0</v>
      </c>
      <c r="AN15" s="2">
        <f t="shared" si="17"/>
        <v>0</v>
      </c>
      <c r="AO15" s="2"/>
      <c r="AP15" s="2"/>
      <c r="AQ15" s="2">
        <f t="shared" si="18"/>
        <v>0</v>
      </c>
      <c r="AR15" s="2"/>
      <c r="AS15" s="2">
        <f>IF(AQ15&gt;1,1,AQ15)</f>
        <v>0</v>
      </c>
      <c r="AT15" s="2">
        <f t="shared" si="19"/>
        <v>11</v>
      </c>
      <c r="AU15" s="2">
        <f t="shared" si="20"/>
        <v>11</v>
      </c>
      <c r="AV15" s="2">
        <f t="shared" si="21"/>
        <v>19</v>
      </c>
      <c r="AW15" s="1" t="s">
        <v>197</v>
      </c>
      <c r="AX15" s="1" t="s">
        <v>95</v>
      </c>
      <c r="AY15" s="2" t="s">
        <v>56</v>
      </c>
      <c r="AZ15" s="15" t="s">
        <v>433</v>
      </c>
      <c r="BA15" s="15" t="s">
        <v>434</v>
      </c>
      <c r="BB15" s="13"/>
    </row>
    <row r="16" spans="1:54" ht="42" customHeight="1" thickTop="1" thickBot="1">
      <c r="A16" s="6" t="s">
        <v>87</v>
      </c>
      <c r="B16" s="1" t="s">
        <v>282</v>
      </c>
      <c r="C16" s="1" t="s">
        <v>100</v>
      </c>
      <c r="D16" s="2" t="s">
        <v>56</v>
      </c>
      <c r="E16" s="3">
        <v>31</v>
      </c>
      <c r="F16" s="4"/>
      <c r="G16" s="3">
        <v>24</v>
      </c>
      <c r="H16" s="4"/>
      <c r="I16" s="2"/>
      <c r="J16" s="2">
        <v>2.5</v>
      </c>
      <c r="K16" s="2">
        <f t="shared" si="2"/>
        <v>2.5</v>
      </c>
      <c r="L16" s="2">
        <f t="shared" si="3"/>
        <v>2.5</v>
      </c>
      <c r="M16" s="2">
        <v>2</v>
      </c>
      <c r="N16" s="2"/>
      <c r="O16" s="2"/>
      <c r="P16" s="2"/>
      <c r="Q16" s="2">
        <v>0.5</v>
      </c>
      <c r="R16" s="2"/>
      <c r="S16" s="2"/>
      <c r="T16" s="2"/>
      <c r="U16" s="2"/>
      <c r="V16" s="2">
        <f t="shared" si="4"/>
        <v>5</v>
      </c>
      <c r="W16" s="2">
        <v>5</v>
      </c>
      <c r="X16" s="2">
        <f t="shared" si="5"/>
        <v>5</v>
      </c>
      <c r="Y16" s="3">
        <f t="shared" si="6"/>
        <v>16</v>
      </c>
      <c r="Z16" s="5">
        <f t="shared" si="7"/>
        <v>0</v>
      </c>
      <c r="AA16" s="5">
        <f t="shared" si="8"/>
        <v>16</v>
      </c>
      <c r="AB16" s="2">
        <f t="shared" si="9"/>
        <v>11</v>
      </c>
      <c r="AC16" s="6" t="s">
        <v>78</v>
      </c>
      <c r="AD16" s="4">
        <v>0.75</v>
      </c>
      <c r="AE16" s="2">
        <f t="shared" si="10"/>
        <v>8.75</v>
      </c>
      <c r="AF16" s="2">
        <f t="shared" si="11"/>
        <v>4.375</v>
      </c>
      <c r="AG16" s="2">
        <f t="shared" si="12"/>
        <v>2</v>
      </c>
      <c r="AH16" s="6" t="s">
        <v>60</v>
      </c>
      <c r="AI16" s="4"/>
      <c r="AJ16" s="2">
        <f t="shared" si="13"/>
        <v>3</v>
      </c>
      <c r="AK16" s="2">
        <f t="shared" si="14"/>
        <v>0.75</v>
      </c>
      <c r="AL16" s="2">
        <f t="shared" si="15"/>
        <v>0.75</v>
      </c>
      <c r="AM16" s="2">
        <f t="shared" si="16"/>
        <v>2.75</v>
      </c>
      <c r="AN16" s="2">
        <f t="shared" si="17"/>
        <v>2</v>
      </c>
      <c r="AO16" s="2">
        <v>3</v>
      </c>
      <c r="AP16" s="4">
        <v>0.5</v>
      </c>
      <c r="AQ16" s="2">
        <f t="shared" si="18"/>
        <v>0.75</v>
      </c>
      <c r="AR16" s="2">
        <f>AP16*0.25</f>
        <v>0.125</v>
      </c>
      <c r="AS16" s="2">
        <f>AQ16+AR16</f>
        <v>0.875</v>
      </c>
      <c r="AT16" s="2">
        <f t="shared" si="19"/>
        <v>13.875</v>
      </c>
      <c r="AU16" s="2">
        <f t="shared" si="20"/>
        <v>13.875</v>
      </c>
      <c r="AV16" s="2">
        <f t="shared" si="21"/>
        <v>18.875</v>
      </c>
      <c r="AW16" s="1" t="s">
        <v>282</v>
      </c>
      <c r="AX16" s="1" t="s">
        <v>100</v>
      </c>
      <c r="AY16" s="2" t="s">
        <v>56</v>
      </c>
      <c r="AZ16" s="15" t="s">
        <v>452</v>
      </c>
      <c r="BA16" s="15" t="s">
        <v>457</v>
      </c>
      <c r="BB16" s="15" t="s">
        <v>446</v>
      </c>
    </row>
    <row r="17" spans="1:54" ht="42" customHeight="1" thickTop="1" thickBot="1">
      <c r="A17" s="6" t="s">
        <v>90</v>
      </c>
      <c r="B17" s="1" t="s">
        <v>212</v>
      </c>
      <c r="C17" s="1" t="s">
        <v>213</v>
      </c>
      <c r="D17" s="2" t="s">
        <v>56</v>
      </c>
      <c r="E17" s="3">
        <v>25</v>
      </c>
      <c r="F17" s="4">
        <v>0.75</v>
      </c>
      <c r="G17" s="3">
        <v>23</v>
      </c>
      <c r="H17" s="4">
        <v>0.75</v>
      </c>
      <c r="I17" s="2"/>
      <c r="J17" s="2"/>
      <c r="K17" s="2">
        <f t="shared" si="2"/>
        <v>0</v>
      </c>
      <c r="L17" s="2">
        <f t="shared" si="3"/>
        <v>0</v>
      </c>
      <c r="M17" s="2">
        <v>2</v>
      </c>
      <c r="N17" s="2">
        <v>2</v>
      </c>
      <c r="O17" s="2"/>
      <c r="P17" s="2"/>
      <c r="Q17" s="2">
        <v>0.5</v>
      </c>
      <c r="R17" s="2"/>
      <c r="S17" s="2"/>
      <c r="T17" s="2">
        <v>1</v>
      </c>
      <c r="U17" s="2"/>
      <c r="V17" s="2">
        <f t="shared" si="4"/>
        <v>5.5</v>
      </c>
      <c r="W17" s="2">
        <v>5.5</v>
      </c>
      <c r="X17" s="2">
        <f t="shared" si="5"/>
        <v>5.5</v>
      </c>
      <c r="Y17" s="3">
        <f t="shared" si="6"/>
        <v>15</v>
      </c>
      <c r="Z17" s="5">
        <f t="shared" si="7"/>
        <v>0.75</v>
      </c>
      <c r="AA17" s="5">
        <f t="shared" si="8"/>
        <v>15.75</v>
      </c>
      <c r="AB17" s="2">
        <f t="shared" si="9"/>
        <v>11</v>
      </c>
      <c r="AC17" s="6" t="s">
        <v>68</v>
      </c>
      <c r="AD17" s="4">
        <v>0.5</v>
      </c>
      <c r="AE17" s="2">
        <f t="shared" si="10"/>
        <v>5.5</v>
      </c>
      <c r="AF17" s="2">
        <f t="shared" si="11"/>
        <v>2.75</v>
      </c>
      <c r="AG17" s="2">
        <f t="shared" si="12"/>
        <v>2</v>
      </c>
      <c r="AH17" s="6" t="s">
        <v>61</v>
      </c>
      <c r="AI17" s="4"/>
      <c r="AJ17" s="2">
        <f t="shared" si="13"/>
        <v>1</v>
      </c>
      <c r="AK17" s="2">
        <f t="shared" si="14"/>
        <v>0.25</v>
      </c>
      <c r="AL17" s="2">
        <f t="shared" si="15"/>
        <v>0.25</v>
      </c>
      <c r="AM17" s="2">
        <f t="shared" si="16"/>
        <v>2.25</v>
      </c>
      <c r="AN17" s="2">
        <f t="shared" si="17"/>
        <v>2</v>
      </c>
      <c r="AO17" s="2"/>
      <c r="AP17" s="2"/>
      <c r="AQ17" s="2">
        <f t="shared" si="18"/>
        <v>0</v>
      </c>
      <c r="AR17" s="2"/>
      <c r="AS17" s="2">
        <f t="shared" ref="AS17:AS48" si="22">IF(AQ17&gt;1,1,AQ17)</f>
        <v>0</v>
      </c>
      <c r="AT17" s="2">
        <f t="shared" si="19"/>
        <v>13</v>
      </c>
      <c r="AU17" s="2">
        <f t="shared" si="20"/>
        <v>13</v>
      </c>
      <c r="AV17" s="2">
        <f t="shared" si="21"/>
        <v>18.5</v>
      </c>
      <c r="AW17" s="1" t="s">
        <v>212</v>
      </c>
      <c r="AX17" s="1" t="s">
        <v>213</v>
      </c>
      <c r="AY17" s="2" t="s">
        <v>56</v>
      </c>
      <c r="AZ17" s="15" t="s">
        <v>438</v>
      </c>
      <c r="BA17" s="13"/>
      <c r="BB17" s="13"/>
    </row>
    <row r="18" spans="1:54" ht="42" customHeight="1" thickTop="1" thickBot="1">
      <c r="A18" s="6" t="s">
        <v>93</v>
      </c>
      <c r="B18" s="1" t="s">
        <v>244</v>
      </c>
      <c r="C18" s="1" t="s">
        <v>92</v>
      </c>
      <c r="D18" s="2" t="s">
        <v>56</v>
      </c>
      <c r="E18" s="3">
        <v>29</v>
      </c>
      <c r="F18" s="4">
        <v>0.25</v>
      </c>
      <c r="G18" s="3">
        <v>27</v>
      </c>
      <c r="H18" s="4">
        <v>0.25</v>
      </c>
      <c r="I18" s="2"/>
      <c r="J18" s="2"/>
      <c r="K18" s="2">
        <f t="shared" si="2"/>
        <v>0</v>
      </c>
      <c r="L18" s="2">
        <f t="shared" si="3"/>
        <v>0</v>
      </c>
      <c r="M18" s="2">
        <v>2</v>
      </c>
      <c r="N18" s="2">
        <v>2</v>
      </c>
      <c r="O18" s="2"/>
      <c r="P18" s="2"/>
      <c r="Q18" s="2">
        <v>0.5</v>
      </c>
      <c r="R18" s="2"/>
      <c r="S18" s="2"/>
      <c r="T18" s="2">
        <v>1</v>
      </c>
      <c r="U18" s="2"/>
      <c r="V18" s="2">
        <f t="shared" si="4"/>
        <v>5.5</v>
      </c>
      <c r="W18" s="2">
        <v>5.5</v>
      </c>
      <c r="X18" s="2">
        <f t="shared" si="5"/>
        <v>5.5</v>
      </c>
      <c r="Y18" s="3">
        <f t="shared" si="6"/>
        <v>19</v>
      </c>
      <c r="Z18" s="5">
        <f t="shared" si="7"/>
        <v>0.25</v>
      </c>
      <c r="AA18" s="5">
        <f t="shared" si="8"/>
        <v>19.25</v>
      </c>
      <c r="AB18" s="2">
        <f t="shared" si="9"/>
        <v>11</v>
      </c>
      <c r="AC18" s="6" t="s">
        <v>60</v>
      </c>
      <c r="AD18" s="4">
        <v>0.5</v>
      </c>
      <c r="AE18" s="2">
        <f t="shared" si="10"/>
        <v>3.5</v>
      </c>
      <c r="AF18" s="2">
        <f t="shared" si="11"/>
        <v>1.75</v>
      </c>
      <c r="AG18" s="2">
        <f t="shared" si="12"/>
        <v>1.75</v>
      </c>
      <c r="AH18" s="6"/>
      <c r="AI18" s="4"/>
      <c r="AJ18" s="2">
        <f t="shared" si="13"/>
        <v>0</v>
      </c>
      <c r="AK18" s="2">
        <f t="shared" si="14"/>
        <v>0</v>
      </c>
      <c r="AL18" s="2">
        <f t="shared" si="15"/>
        <v>0</v>
      </c>
      <c r="AM18" s="2">
        <f t="shared" si="16"/>
        <v>1.75</v>
      </c>
      <c r="AN18" s="2">
        <f t="shared" si="17"/>
        <v>1.75</v>
      </c>
      <c r="AO18" s="2"/>
      <c r="AP18" s="2"/>
      <c r="AQ18" s="2">
        <f t="shared" si="18"/>
        <v>0</v>
      </c>
      <c r="AR18" s="2"/>
      <c r="AS18" s="2">
        <f t="shared" si="22"/>
        <v>0</v>
      </c>
      <c r="AT18" s="2">
        <f t="shared" si="19"/>
        <v>12.75</v>
      </c>
      <c r="AU18" s="2">
        <f t="shared" si="20"/>
        <v>12.75</v>
      </c>
      <c r="AV18" s="2">
        <f t="shared" si="21"/>
        <v>18.25</v>
      </c>
      <c r="AW18" s="1" t="s">
        <v>244</v>
      </c>
      <c r="AX18" s="1" t="s">
        <v>92</v>
      </c>
      <c r="AY18" s="2" t="s">
        <v>56</v>
      </c>
      <c r="AZ18" s="15" t="s">
        <v>398</v>
      </c>
      <c r="BA18" s="16" t="s">
        <v>450</v>
      </c>
      <c r="BB18" s="13"/>
    </row>
    <row r="19" spans="1:54" ht="42" customHeight="1" thickTop="1" thickBot="1">
      <c r="A19" s="6" t="s">
        <v>96</v>
      </c>
      <c r="B19" s="1" t="s">
        <v>105</v>
      </c>
      <c r="C19" s="1" t="s">
        <v>106</v>
      </c>
      <c r="D19" s="2" t="s">
        <v>56</v>
      </c>
      <c r="E19" s="3">
        <v>22</v>
      </c>
      <c r="F19" s="4">
        <v>0.5</v>
      </c>
      <c r="G19" s="3">
        <v>20</v>
      </c>
      <c r="H19" s="4">
        <v>0.5</v>
      </c>
      <c r="I19" s="2"/>
      <c r="J19" s="2"/>
      <c r="K19" s="2">
        <f t="shared" si="2"/>
        <v>0</v>
      </c>
      <c r="L19" s="2">
        <f t="shared" si="3"/>
        <v>0</v>
      </c>
      <c r="M19" s="2">
        <v>2</v>
      </c>
      <c r="N19" s="2">
        <v>2</v>
      </c>
      <c r="O19" s="2"/>
      <c r="P19" s="2"/>
      <c r="Q19" s="2">
        <v>0.5</v>
      </c>
      <c r="R19" s="2">
        <v>0.5</v>
      </c>
      <c r="S19" s="2">
        <v>0.25</v>
      </c>
      <c r="T19" s="2"/>
      <c r="U19" s="2"/>
      <c r="V19" s="2">
        <f t="shared" si="4"/>
        <v>5.25</v>
      </c>
      <c r="W19" s="2">
        <v>5.25</v>
      </c>
      <c r="X19" s="2">
        <f t="shared" si="5"/>
        <v>5.25</v>
      </c>
      <c r="Y19" s="3">
        <f t="shared" si="6"/>
        <v>12</v>
      </c>
      <c r="Z19" s="5">
        <f t="shared" si="7"/>
        <v>0.5</v>
      </c>
      <c r="AA19" s="5">
        <f t="shared" si="8"/>
        <v>12.5</v>
      </c>
      <c r="AB19" s="2">
        <f t="shared" si="9"/>
        <v>11</v>
      </c>
      <c r="AC19" s="6" t="s">
        <v>75</v>
      </c>
      <c r="AD19" s="4">
        <v>0.25</v>
      </c>
      <c r="AE19" s="2">
        <f t="shared" si="10"/>
        <v>7.25</v>
      </c>
      <c r="AF19" s="2">
        <f t="shared" si="11"/>
        <v>3.625</v>
      </c>
      <c r="AG19" s="2">
        <f t="shared" si="12"/>
        <v>2</v>
      </c>
      <c r="AH19" s="6"/>
      <c r="AI19" s="4"/>
      <c r="AJ19" s="2">
        <f t="shared" si="13"/>
        <v>0</v>
      </c>
      <c r="AK19" s="2">
        <f t="shared" si="14"/>
        <v>0</v>
      </c>
      <c r="AL19" s="2">
        <f t="shared" si="15"/>
        <v>0</v>
      </c>
      <c r="AM19" s="2">
        <f t="shared" si="16"/>
        <v>2</v>
      </c>
      <c r="AN19" s="2">
        <f t="shared" si="17"/>
        <v>2</v>
      </c>
      <c r="AO19" s="2"/>
      <c r="AP19" s="2"/>
      <c r="AQ19" s="2">
        <f t="shared" si="18"/>
        <v>0</v>
      </c>
      <c r="AR19" s="2"/>
      <c r="AS19" s="2">
        <f t="shared" si="22"/>
        <v>0</v>
      </c>
      <c r="AT19" s="2">
        <f t="shared" si="19"/>
        <v>13</v>
      </c>
      <c r="AU19" s="2">
        <f t="shared" si="20"/>
        <v>13</v>
      </c>
      <c r="AV19" s="2">
        <v>18.25</v>
      </c>
      <c r="AW19" s="1" t="s">
        <v>105</v>
      </c>
      <c r="AX19" s="1" t="s">
        <v>106</v>
      </c>
      <c r="AY19" s="13" t="s">
        <v>56</v>
      </c>
      <c r="AZ19" s="15" t="s">
        <v>395</v>
      </c>
      <c r="BA19" s="44"/>
      <c r="BB19" s="43"/>
    </row>
    <row r="20" spans="1:54" ht="42" customHeight="1" thickTop="1" thickBot="1">
      <c r="A20" s="6" t="s">
        <v>98</v>
      </c>
      <c r="B20" s="1" t="s">
        <v>321</v>
      </c>
      <c r="C20" s="1" t="s">
        <v>322</v>
      </c>
      <c r="D20" s="2" t="s">
        <v>56</v>
      </c>
      <c r="E20" s="3">
        <v>31</v>
      </c>
      <c r="F20" s="4">
        <v>0.25</v>
      </c>
      <c r="G20" s="3">
        <v>23</v>
      </c>
      <c r="H20" s="4">
        <v>0.25</v>
      </c>
      <c r="I20" s="2"/>
      <c r="J20" s="2">
        <v>2.5</v>
      </c>
      <c r="K20" s="2">
        <f t="shared" si="2"/>
        <v>2.5</v>
      </c>
      <c r="L20" s="2">
        <f t="shared" si="3"/>
        <v>2.5</v>
      </c>
      <c r="M20" s="2">
        <v>2</v>
      </c>
      <c r="N20" s="2"/>
      <c r="O20" s="2"/>
      <c r="P20" s="2"/>
      <c r="Q20" s="2">
        <v>0.5</v>
      </c>
      <c r="R20" s="2"/>
      <c r="S20" s="2"/>
      <c r="T20" s="2"/>
      <c r="U20" s="2"/>
      <c r="V20" s="2">
        <f t="shared" si="4"/>
        <v>5</v>
      </c>
      <c r="W20" s="2">
        <v>5</v>
      </c>
      <c r="X20" s="2">
        <f t="shared" si="5"/>
        <v>5</v>
      </c>
      <c r="Y20" s="3">
        <f t="shared" si="6"/>
        <v>15</v>
      </c>
      <c r="Z20" s="5">
        <f t="shared" si="7"/>
        <v>0.25</v>
      </c>
      <c r="AA20" s="5">
        <f t="shared" si="8"/>
        <v>15.25</v>
      </c>
      <c r="AB20" s="2">
        <f t="shared" si="9"/>
        <v>11</v>
      </c>
      <c r="AC20" s="6" t="s">
        <v>90</v>
      </c>
      <c r="AD20" s="4"/>
      <c r="AE20" s="2">
        <f t="shared" si="10"/>
        <v>12</v>
      </c>
      <c r="AF20" s="2">
        <f t="shared" si="11"/>
        <v>6</v>
      </c>
      <c r="AG20" s="2">
        <f t="shared" si="12"/>
        <v>2</v>
      </c>
      <c r="AH20" s="6" t="s">
        <v>60</v>
      </c>
      <c r="AI20" s="4">
        <v>0.75</v>
      </c>
      <c r="AJ20" s="2">
        <f t="shared" si="13"/>
        <v>3.75</v>
      </c>
      <c r="AK20" s="2">
        <f t="shared" si="14"/>
        <v>0.9375</v>
      </c>
      <c r="AL20" s="2">
        <f t="shared" si="15"/>
        <v>0.9375</v>
      </c>
      <c r="AM20" s="2">
        <f t="shared" si="16"/>
        <v>2.9375</v>
      </c>
      <c r="AN20" s="2">
        <f t="shared" si="17"/>
        <v>2</v>
      </c>
      <c r="AO20" s="2"/>
      <c r="AP20" s="2"/>
      <c r="AQ20" s="2">
        <f t="shared" si="18"/>
        <v>0</v>
      </c>
      <c r="AR20" s="2"/>
      <c r="AS20" s="2">
        <f t="shared" si="22"/>
        <v>0</v>
      </c>
      <c r="AT20" s="2">
        <f t="shared" si="19"/>
        <v>13</v>
      </c>
      <c r="AU20" s="2">
        <f t="shared" si="20"/>
        <v>13</v>
      </c>
      <c r="AV20" s="2">
        <f t="shared" ref="AV20:AV59" si="23">X20+AU20</f>
        <v>18</v>
      </c>
      <c r="AW20" s="1" t="s">
        <v>321</v>
      </c>
      <c r="AX20" s="1" t="s">
        <v>322</v>
      </c>
      <c r="AY20" s="2" t="s">
        <v>56</v>
      </c>
      <c r="AZ20" s="15" t="s">
        <v>466</v>
      </c>
      <c r="BA20" s="13"/>
      <c r="BB20" s="13"/>
    </row>
    <row r="21" spans="1:54" ht="53.25" customHeight="1" thickTop="1" thickBot="1">
      <c r="A21" s="6" t="s">
        <v>72</v>
      </c>
      <c r="B21" s="1" t="s">
        <v>223</v>
      </c>
      <c r="C21" s="1" t="s">
        <v>55</v>
      </c>
      <c r="D21" s="2" t="s">
        <v>56</v>
      </c>
      <c r="E21" s="3">
        <v>24</v>
      </c>
      <c r="F21" s="4"/>
      <c r="G21" s="3">
        <v>24</v>
      </c>
      <c r="H21" s="4"/>
      <c r="I21" s="2"/>
      <c r="J21" s="2">
        <v>2.5</v>
      </c>
      <c r="K21" s="2">
        <f t="shared" si="2"/>
        <v>2.5</v>
      </c>
      <c r="L21" s="2">
        <f t="shared" si="3"/>
        <v>2.5</v>
      </c>
      <c r="M21" s="2"/>
      <c r="N21" s="2">
        <v>2</v>
      </c>
      <c r="O21" s="2"/>
      <c r="P21" s="2"/>
      <c r="Q21" s="2">
        <v>0.5</v>
      </c>
      <c r="R21" s="2"/>
      <c r="S21" s="2"/>
      <c r="T21" s="2"/>
      <c r="U21" s="2"/>
      <c r="V21" s="2">
        <f t="shared" si="4"/>
        <v>5</v>
      </c>
      <c r="W21" s="2">
        <v>5</v>
      </c>
      <c r="X21" s="2">
        <f t="shared" si="5"/>
        <v>5</v>
      </c>
      <c r="Y21" s="3">
        <f t="shared" si="6"/>
        <v>16</v>
      </c>
      <c r="Z21" s="5">
        <f t="shared" si="7"/>
        <v>0</v>
      </c>
      <c r="AA21" s="5">
        <f t="shared" si="8"/>
        <v>16</v>
      </c>
      <c r="AB21" s="2">
        <f t="shared" si="9"/>
        <v>11</v>
      </c>
      <c r="AC21" s="6" t="s">
        <v>60</v>
      </c>
      <c r="AD21" s="4">
        <v>0.5</v>
      </c>
      <c r="AE21" s="2">
        <f t="shared" si="10"/>
        <v>3.5</v>
      </c>
      <c r="AF21" s="2">
        <f t="shared" si="11"/>
        <v>1.75</v>
      </c>
      <c r="AG21" s="2">
        <f t="shared" si="12"/>
        <v>1.75</v>
      </c>
      <c r="AH21" s="6" t="s">
        <v>75</v>
      </c>
      <c r="AI21" s="4">
        <v>0.25</v>
      </c>
      <c r="AJ21" s="2">
        <f t="shared" si="13"/>
        <v>7.25</v>
      </c>
      <c r="AK21" s="2">
        <f t="shared" si="14"/>
        <v>1.8125</v>
      </c>
      <c r="AL21" s="2">
        <f t="shared" si="15"/>
        <v>1</v>
      </c>
      <c r="AM21" s="2">
        <f t="shared" si="16"/>
        <v>2.75</v>
      </c>
      <c r="AN21" s="2">
        <f t="shared" si="17"/>
        <v>2</v>
      </c>
      <c r="AO21" s="2"/>
      <c r="AP21" s="2"/>
      <c r="AQ21" s="2">
        <f t="shared" si="18"/>
        <v>0</v>
      </c>
      <c r="AR21" s="2"/>
      <c r="AS21" s="2">
        <f t="shared" si="22"/>
        <v>0</v>
      </c>
      <c r="AT21" s="2">
        <f t="shared" si="19"/>
        <v>13</v>
      </c>
      <c r="AU21" s="2">
        <f t="shared" si="20"/>
        <v>13</v>
      </c>
      <c r="AV21" s="2">
        <f t="shared" si="23"/>
        <v>18</v>
      </c>
      <c r="AW21" s="1" t="s">
        <v>223</v>
      </c>
      <c r="AX21" s="1" t="s">
        <v>55</v>
      </c>
      <c r="AY21" s="2" t="s">
        <v>56</v>
      </c>
      <c r="AZ21" s="15" t="s">
        <v>442</v>
      </c>
      <c r="BA21" s="13"/>
      <c r="BB21" s="13"/>
    </row>
    <row r="22" spans="1:54" ht="74.25" customHeight="1" thickTop="1" thickBot="1">
      <c r="A22" s="6" t="s">
        <v>103</v>
      </c>
      <c r="B22" s="1" t="s">
        <v>341</v>
      </c>
      <c r="C22" s="1" t="s">
        <v>80</v>
      </c>
      <c r="D22" s="2" t="s">
        <v>56</v>
      </c>
      <c r="E22" s="3">
        <v>37</v>
      </c>
      <c r="F22" s="4">
        <v>0.5</v>
      </c>
      <c r="G22" s="3">
        <v>35</v>
      </c>
      <c r="H22" s="4"/>
      <c r="I22" s="2"/>
      <c r="J22" s="2"/>
      <c r="K22" s="2">
        <f t="shared" si="2"/>
        <v>0</v>
      </c>
      <c r="L22" s="2">
        <f t="shared" si="3"/>
        <v>0</v>
      </c>
      <c r="M22" s="2">
        <v>2</v>
      </c>
      <c r="N22" s="2">
        <v>2</v>
      </c>
      <c r="O22" s="2"/>
      <c r="P22" s="2">
        <v>0.5</v>
      </c>
      <c r="Q22" s="2">
        <v>0.5</v>
      </c>
      <c r="R22" s="2"/>
      <c r="S22" s="2"/>
      <c r="T22" s="2"/>
      <c r="U22" s="2"/>
      <c r="V22" s="2">
        <f t="shared" si="4"/>
        <v>5</v>
      </c>
      <c r="W22" s="2">
        <v>5</v>
      </c>
      <c r="X22" s="2">
        <f t="shared" si="5"/>
        <v>5</v>
      </c>
      <c r="Y22" s="3">
        <f t="shared" si="6"/>
        <v>27</v>
      </c>
      <c r="Z22" s="5">
        <f t="shared" si="7"/>
        <v>0</v>
      </c>
      <c r="AA22" s="5">
        <f t="shared" si="8"/>
        <v>27</v>
      </c>
      <c r="AB22" s="2">
        <f t="shared" si="9"/>
        <v>11</v>
      </c>
      <c r="AC22" s="6" t="s">
        <v>90</v>
      </c>
      <c r="AD22" s="4">
        <v>0.5</v>
      </c>
      <c r="AE22" s="2">
        <f t="shared" si="10"/>
        <v>12.5</v>
      </c>
      <c r="AF22" s="2">
        <f t="shared" si="11"/>
        <v>6.25</v>
      </c>
      <c r="AG22" s="2">
        <f t="shared" si="12"/>
        <v>2</v>
      </c>
      <c r="AH22" s="6" t="s">
        <v>78</v>
      </c>
      <c r="AI22" s="4">
        <v>0.25</v>
      </c>
      <c r="AJ22" s="2">
        <f t="shared" si="13"/>
        <v>8.25</v>
      </c>
      <c r="AK22" s="2">
        <f t="shared" si="14"/>
        <v>2.0625</v>
      </c>
      <c r="AL22" s="2">
        <f t="shared" si="15"/>
        <v>1</v>
      </c>
      <c r="AM22" s="2">
        <f t="shared" si="16"/>
        <v>3</v>
      </c>
      <c r="AN22" s="2">
        <f t="shared" si="17"/>
        <v>2</v>
      </c>
      <c r="AO22" s="2"/>
      <c r="AP22" s="2"/>
      <c r="AQ22" s="2">
        <f t="shared" si="18"/>
        <v>0</v>
      </c>
      <c r="AR22" s="2"/>
      <c r="AS22" s="2">
        <f t="shared" si="22"/>
        <v>0</v>
      </c>
      <c r="AT22" s="2">
        <f t="shared" si="19"/>
        <v>13</v>
      </c>
      <c r="AU22" s="2">
        <f t="shared" si="20"/>
        <v>13</v>
      </c>
      <c r="AV22" s="2">
        <f t="shared" si="23"/>
        <v>18</v>
      </c>
      <c r="AW22" s="1" t="s">
        <v>341</v>
      </c>
      <c r="AX22" s="1" t="s">
        <v>80</v>
      </c>
      <c r="AY22" s="2" t="s">
        <v>56</v>
      </c>
      <c r="AZ22" s="15" t="s">
        <v>392</v>
      </c>
      <c r="BA22" s="13"/>
      <c r="BB22" s="13"/>
    </row>
    <row r="23" spans="1:54" ht="55.5" customHeight="1" thickTop="1" thickBot="1">
      <c r="A23" s="6" t="s">
        <v>104</v>
      </c>
      <c r="B23" s="1" t="s">
        <v>218</v>
      </c>
      <c r="C23" s="1" t="s">
        <v>219</v>
      </c>
      <c r="D23" s="2" t="s">
        <v>56</v>
      </c>
      <c r="E23" s="3">
        <v>29</v>
      </c>
      <c r="F23" s="4"/>
      <c r="G23" s="3">
        <v>25</v>
      </c>
      <c r="H23" s="4"/>
      <c r="I23" s="2"/>
      <c r="J23" s="2">
        <v>2.5</v>
      </c>
      <c r="K23" s="2">
        <f t="shared" si="2"/>
        <v>2.5</v>
      </c>
      <c r="L23" s="2">
        <f t="shared" si="3"/>
        <v>2.5</v>
      </c>
      <c r="M23" s="2">
        <v>2</v>
      </c>
      <c r="N23" s="2"/>
      <c r="O23" s="2"/>
      <c r="P23" s="2"/>
      <c r="Q23" s="2">
        <v>0.5</v>
      </c>
      <c r="R23" s="2"/>
      <c r="S23" s="2"/>
      <c r="T23" s="2"/>
      <c r="U23" s="2"/>
      <c r="V23" s="2">
        <f t="shared" si="4"/>
        <v>5</v>
      </c>
      <c r="W23" s="2">
        <v>5</v>
      </c>
      <c r="X23" s="2">
        <f t="shared" si="5"/>
        <v>5</v>
      </c>
      <c r="Y23" s="3">
        <f t="shared" si="6"/>
        <v>17</v>
      </c>
      <c r="Z23" s="5">
        <f t="shared" si="7"/>
        <v>0</v>
      </c>
      <c r="AA23" s="5">
        <f t="shared" si="8"/>
        <v>17</v>
      </c>
      <c r="AB23" s="2">
        <f t="shared" si="9"/>
        <v>11</v>
      </c>
      <c r="AC23" s="6" t="s">
        <v>60</v>
      </c>
      <c r="AD23" s="4">
        <v>0.5</v>
      </c>
      <c r="AE23" s="2">
        <f t="shared" si="10"/>
        <v>3.5</v>
      </c>
      <c r="AF23" s="2">
        <f t="shared" si="11"/>
        <v>1.75</v>
      </c>
      <c r="AG23" s="2">
        <f t="shared" si="12"/>
        <v>1.75</v>
      </c>
      <c r="AH23" s="6" t="s">
        <v>78</v>
      </c>
      <c r="AI23" s="4">
        <v>0.75</v>
      </c>
      <c r="AJ23" s="2">
        <f t="shared" si="13"/>
        <v>8.75</v>
      </c>
      <c r="AK23" s="2">
        <f t="shared" si="14"/>
        <v>2.1875</v>
      </c>
      <c r="AL23" s="2">
        <f t="shared" si="15"/>
        <v>1</v>
      </c>
      <c r="AM23" s="2">
        <f t="shared" si="16"/>
        <v>2.75</v>
      </c>
      <c r="AN23" s="2">
        <f t="shared" si="17"/>
        <v>2</v>
      </c>
      <c r="AO23" s="2"/>
      <c r="AP23" s="2"/>
      <c r="AQ23" s="2">
        <f t="shared" si="18"/>
        <v>0</v>
      </c>
      <c r="AR23" s="2"/>
      <c r="AS23" s="2">
        <f t="shared" si="22"/>
        <v>0</v>
      </c>
      <c r="AT23" s="2">
        <f t="shared" si="19"/>
        <v>13</v>
      </c>
      <c r="AU23" s="2">
        <f t="shared" si="20"/>
        <v>13</v>
      </c>
      <c r="AV23" s="2">
        <f t="shared" si="23"/>
        <v>18</v>
      </c>
      <c r="AW23" s="1" t="s">
        <v>218</v>
      </c>
      <c r="AX23" s="1" t="s">
        <v>219</v>
      </c>
      <c r="AY23" s="2" t="s">
        <v>56</v>
      </c>
      <c r="AZ23" s="15" t="s">
        <v>440</v>
      </c>
      <c r="BA23" s="13"/>
      <c r="BB23" s="13"/>
    </row>
    <row r="24" spans="1:54" ht="42" customHeight="1" thickTop="1" thickBot="1">
      <c r="A24" s="6" t="s">
        <v>107</v>
      </c>
      <c r="B24" s="1" t="s">
        <v>147</v>
      </c>
      <c r="C24" s="1" t="s">
        <v>148</v>
      </c>
      <c r="D24" s="2" t="s">
        <v>56</v>
      </c>
      <c r="E24" s="3">
        <v>31</v>
      </c>
      <c r="F24" s="4">
        <v>0.75</v>
      </c>
      <c r="G24" s="3">
        <v>29</v>
      </c>
      <c r="H24" s="4">
        <v>0.75</v>
      </c>
      <c r="I24" s="2"/>
      <c r="J24" s="2">
        <v>2.5</v>
      </c>
      <c r="K24" s="2">
        <f t="shared" si="2"/>
        <v>2.5</v>
      </c>
      <c r="L24" s="2">
        <f t="shared" si="3"/>
        <v>2.5</v>
      </c>
      <c r="M24" s="2">
        <v>2</v>
      </c>
      <c r="N24" s="2"/>
      <c r="O24" s="2">
        <v>0.5</v>
      </c>
      <c r="P24" s="2"/>
      <c r="Q24" s="2">
        <v>0.5</v>
      </c>
      <c r="R24" s="2"/>
      <c r="S24" s="2"/>
      <c r="T24" s="2"/>
      <c r="U24" s="2"/>
      <c r="V24" s="2">
        <f t="shared" si="4"/>
        <v>5.5</v>
      </c>
      <c r="W24" s="2">
        <f>V24-0.5</f>
        <v>5</v>
      </c>
      <c r="X24" s="2">
        <f t="shared" si="5"/>
        <v>5</v>
      </c>
      <c r="Y24" s="3">
        <f t="shared" si="6"/>
        <v>21</v>
      </c>
      <c r="Z24" s="5">
        <f t="shared" si="7"/>
        <v>0.75</v>
      </c>
      <c r="AA24" s="5">
        <f t="shared" si="8"/>
        <v>21.75</v>
      </c>
      <c r="AB24" s="2">
        <f t="shared" si="9"/>
        <v>11</v>
      </c>
      <c r="AC24" s="6" t="s">
        <v>78</v>
      </c>
      <c r="AD24" s="4"/>
      <c r="AE24" s="2">
        <f t="shared" si="10"/>
        <v>8</v>
      </c>
      <c r="AF24" s="2">
        <f t="shared" si="11"/>
        <v>4</v>
      </c>
      <c r="AG24" s="2">
        <f t="shared" si="12"/>
        <v>2</v>
      </c>
      <c r="AH24" s="6" t="s">
        <v>68</v>
      </c>
      <c r="AI24" s="4">
        <v>0.25</v>
      </c>
      <c r="AJ24" s="2">
        <f t="shared" si="13"/>
        <v>5.25</v>
      </c>
      <c r="AK24" s="2">
        <f t="shared" si="14"/>
        <v>1.3125</v>
      </c>
      <c r="AL24" s="2">
        <f t="shared" si="15"/>
        <v>1</v>
      </c>
      <c r="AM24" s="2">
        <f t="shared" si="16"/>
        <v>3</v>
      </c>
      <c r="AN24" s="2">
        <f t="shared" si="17"/>
        <v>2</v>
      </c>
      <c r="AO24" s="2"/>
      <c r="AP24" s="2"/>
      <c r="AQ24" s="2">
        <f t="shared" si="18"/>
        <v>0</v>
      </c>
      <c r="AR24" s="2"/>
      <c r="AS24" s="2">
        <f t="shared" si="22"/>
        <v>0</v>
      </c>
      <c r="AT24" s="2">
        <f t="shared" si="19"/>
        <v>13</v>
      </c>
      <c r="AU24" s="2">
        <f t="shared" si="20"/>
        <v>13</v>
      </c>
      <c r="AV24" s="2">
        <f t="shared" si="23"/>
        <v>18</v>
      </c>
      <c r="AW24" s="1" t="s">
        <v>147</v>
      </c>
      <c r="AX24" s="1" t="s">
        <v>148</v>
      </c>
      <c r="AY24" s="2" t="s">
        <v>56</v>
      </c>
      <c r="AZ24" s="15" t="s">
        <v>393</v>
      </c>
      <c r="BA24" s="15" t="s">
        <v>410</v>
      </c>
      <c r="BB24" s="15" t="s">
        <v>411</v>
      </c>
    </row>
    <row r="25" spans="1:54" ht="42" customHeight="1" thickTop="1" thickBot="1">
      <c r="A25" s="6" t="s">
        <v>110</v>
      </c>
      <c r="B25" s="1" t="s">
        <v>99</v>
      </c>
      <c r="C25" s="1" t="s">
        <v>100</v>
      </c>
      <c r="D25" s="2" t="s">
        <v>56</v>
      </c>
      <c r="E25" s="3">
        <v>22</v>
      </c>
      <c r="F25" s="4">
        <v>0.75</v>
      </c>
      <c r="G25" s="3">
        <v>18</v>
      </c>
      <c r="H25" s="4">
        <v>0.75</v>
      </c>
      <c r="I25" s="2"/>
      <c r="J25" s="2">
        <v>2.5</v>
      </c>
      <c r="K25" s="2">
        <f t="shared" si="2"/>
        <v>2.5</v>
      </c>
      <c r="L25" s="2">
        <f t="shared" si="3"/>
        <v>2.5</v>
      </c>
      <c r="M25" s="2">
        <v>2</v>
      </c>
      <c r="N25" s="2"/>
      <c r="O25" s="2"/>
      <c r="P25" s="2"/>
      <c r="Q25" s="2">
        <v>0.5</v>
      </c>
      <c r="R25" s="2"/>
      <c r="S25" s="2"/>
      <c r="T25" s="2"/>
      <c r="U25" s="2"/>
      <c r="V25" s="2">
        <f t="shared" si="4"/>
        <v>5</v>
      </c>
      <c r="W25" s="2">
        <v>5</v>
      </c>
      <c r="X25" s="2">
        <f t="shared" si="5"/>
        <v>5</v>
      </c>
      <c r="Y25" s="3">
        <f t="shared" si="6"/>
        <v>10</v>
      </c>
      <c r="Z25" s="5">
        <f t="shared" si="7"/>
        <v>0.75</v>
      </c>
      <c r="AA25" s="5">
        <f t="shared" si="8"/>
        <v>10.75</v>
      </c>
      <c r="AB25" s="2">
        <f t="shared" si="9"/>
        <v>10.75</v>
      </c>
      <c r="AC25" s="6" t="s">
        <v>64</v>
      </c>
      <c r="AD25" s="4">
        <v>0.5</v>
      </c>
      <c r="AE25" s="2">
        <f t="shared" si="10"/>
        <v>4.5</v>
      </c>
      <c r="AF25" s="2">
        <f t="shared" si="11"/>
        <v>2.25</v>
      </c>
      <c r="AG25" s="2">
        <f t="shared" si="12"/>
        <v>2</v>
      </c>
      <c r="AH25" s="6"/>
      <c r="AI25" s="4"/>
      <c r="AJ25" s="2">
        <f t="shared" si="13"/>
        <v>0</v>
      </c>
      <c r="AK25" s="2">
        <f t="shared" si="14"/>
        <v>0</v>
      </c>
      <c r="AL25" s="2">
        <f t="shared" si="15"/>
        <v>0</v>
      </c>
      <c r="AM25" s="2">
        <f t="shared" si="16"/>
        <v>2</v>
      </c>
      <c r="AN25" s="2">
        <f t="shared" si="17"/>
        <v>2</v>
      </c>
      <c r="AO25" s="2"/>
      <c r="AP25" s="2"/>
      <c r="AQ25" s="2">
        <f t="shared" si="18"/>
        <v>0</v>
      </c>
      <c r="AR25" s="2"/>
      <c r="AS25" s="2">
        <f t="shared" si="22"/>
        <v>0</v>
      </c>
      <c r="AT25" s="2">
        <f t="shared" si="19"/>
        <v>12.75</v>
      </c>
      <c r="AU25" s="2">
        <f t="shared" si="20"/>
        <v>12.75</v>
      </c>
      <c r="AV25" s="2">
        <f t="shared" si="23"/>
        <v>17.75</v>
      </c>
      <c r="AW25" s="1" t="s">
        <v>99</v>
      </c>
      <c r="AX25" s="1" t="s">
        <v>100</v>
      </c>
      <c r="AY25" s="13" t="s">
        <v>56</v>
      </c>
      <c r="AZ25" s="15" t="s">
        <v>390</v>
      </c>
      <c r="BA25" s="44"/>
      <c r="BB25" s="43"/>
    </row>
    <row r="26" spans="1:54" ht="42" customHeight="1" thickTop="1" thickBot="1">
      <c r="A26" s="6" t="s">
        <v>113</v>
      </c>
      <c r="B26" s="1" t="s">
        <v>139</v>
      </c>
      <c r="C26" s="1" t="s">
        <v>80</v>
      </c>
      <c r="D26" s="2" t="s">
        <v>56</v>
      </c>
      <c r="E26" s="3">
        <v>32</v>
      </c>
      <c r="F26" s="4">
        <v>0.25</v>
      </c>
      <c r="G26" s="3">
        <v>28</v>
      </c>
      <c r="H26" s="4"/>
      <c r="I26" s="2"/>
      <c r="J26" s="2"/>
      <c r="K26" s="2">
        <f t="shared" si="2"/>
        <v>0</v>
      </c>
      <c r="L26" s="2">
        <f t="shared" si="3"/>
        <v>0</v>
      </c>
      <c r="M26" s="2">
        <v>2</v>
      </c>
      <c r="N26" s="2">
        <v>2</v>
      </c>
      <c r="O26" s="2"/>
      <c r="P26" s="2"/>
      <c r="Q26" s="2">
        <v>0.5</v>
      </c>
      <c r="R26" s="2"/>
      <c r="S26" s="2"/>
      <c r="T26" s="2"/>
      <c r="U26" s="2"/>
      <c r="V26" s="2">
        <f t="shared" si="4"/>
        <v>4.5</v>
      </c>
      <c r="W26" s="2">
        <v>4.5</v>
      </c>
      <c r="X26" s="2">
        <f t="shared" si="5"/>
        <v>4.5</v>
      </c>
      <c r="Y26" s="3">
        <f t="shared" si="6"/>
        <v>20</v>
      </c>
      <c r="Z26" s="5">
        <f t="shared" si="7"/>
        <v>0</v>
      </c>
      <c r="AA26" s="5">
        <f t="shared" si="8"/>
        <v>20</v>
      </c>
      <c r="AB26" s="2">
        <f t="shared" si="9"/>
        <v>11</v>
      </c>
      <c r="AC26" s="6" t="s">
        <v>72</v>
      </c>
      <c r="AD26" s="4">
        <v>0.75</v>
      </c>
      <c r="AE26" s="2">
        <f t="shared" si="10"/>
        <v>16.75</v>
      </c>
      <c r="AF26" s="2">
        <f t="shared" si="11"/>
        <v>8.375</v>
      </c>
      <c r="AG26" s="2">
        <f t="shared" si="12"/>
        <v>2</v>
      </c>
      <c r="AH26" s="6" t="s">
        <v>61</v>
      </c>
      <c r="AI26" s="4">
        <v>0.25</v>
      </c>
      <c r="AJ26" s="2">
        <f t="shared" si="13"/>
        <v>1.25</v>
      </c>
      <c r="AK26" s="2">
        <f t="shared" si="14"/>
        <v>0.3125</v>
      </c>
      <c r="AL26" s="2">
        <f t="shared" si="15"/>
        <v>0.3125</v>
      </c>
      <c r="AM26" s="2">
        <f t="shared" si="16"/>
        <v>2.3125</v>
      </c>
      <c r="AN26" s="2">
        <f t="shared" si="17"/>
        <v>2</v>
      </c>
      <c r="AO26" s="2"/>
      <c r="AP26" s="2"/>
      <c r="AQ26" s="2">
        <f t="shared" si="18"/>
        <v>0</v>
      </c>
      <c r="AR26" s="2"/>
      <c r="AS26" s="2">
        <f t="shared" si="22"/>
        <v>0</v>
      </c>
      <c r="AT26" s="2">
        <f t="shared" si="19"/>
        <v>13</v>
      </c>
      <c r="AU26" s="2">
        <f t="shared" si="20"/>
        <v>13</v>
      </c>
      <c r="AV26" s="2">
        <f t="shared" si="23"/>
        <v>17.5</v>
      </c>
      <c r="AW26" s="1" t="s">
        <v>139</v>
      </c>
      <c r="AX26" s="1" t="s">
        <v>80</v>
      </c>
      <c r="AY26" s="50" t="s">
        <v>56</v>
      </c>
      <c r="AZ26" s="15" t="s">
        <v>410</v>
      </c>
      <c r="BA26" s="15" t="s">
        <v>393</v>
      </c>
      <c r="BB26" s="15" t="s">
        <v>378</v>
      </c>
    </row>
    <row r="27" spans="1:54" ht="42" customHeight="1" thickTop="1" thickBot="1">
      <c r="A27" s="6" t="s">
        <v>116</v>
      </c>
      <c r="B27" s="1" t="s">
        <v>292</v>
      </c>
      <c r="C27" s="1" t="s">
        <v>74</v>
      </c>
      <c r="D27" s="2" t="s">
        <v>56</v>
      </c>
      <c r="E27" s="3">
        <v>26</v>
      </c>
      <c r="F27" s="4">
        <v>0.5</v>
      </c>
      <c r="G27" s="3">
        <v>23</v>
      </c>
      <c r="H27" s="4">
        <v>0.75</v>
      </c>
      <c r="I27" s="2"/>
      <c r="J27" s="2"/>
      <c r="K27" s="2">
        <f t="shared" si="2"/>
        <v>0</v>
      </c>
      <c r="L27" s="2">
        <f t="shared" si="3"/>
        <v>0</v>
      </c>
      <c r="M27" s="2">
        <v>2</v>
      </c>
      <c r="N27" s="2">
        <v>2</v>
      </c>
      <c r="O27" s="2"/>
      <c r="P27" s="2"/>
      <c r="Q27" s="2">
        <v>0.5</v>
      </c>
      <c r="R27" s="2"/>
      <c r="S27" s="2"/>
      <c r="T27" s="2"/>
      <c r="U27" s="2"/>
      <c r="V27" s="2">
        <f t="shared" si="4"/>
        <v>4.5</v>
      </c>
      <c r="W27" s="2">
        <v>4.5</v>
      </c>
      <c r="X27" s="2">
        <f t="shared" si="5"/>
        <v>4.5</v>
      </c>
      <c r="Y27" s="3">
        <f t="shared" si="6"/>
        <v>15</v>
      </c>
      <c r="Z27" s="5">
        <f t="shared" si="7"/>
        <v>0.75</v>
      </c>
      <c r="AA27" s="5">
        <f t="shared" si="8"/>
        <v>15.75</v>
      </c>
      <c r="AB27" s="2">
        <f t="shared" si="9"/>
        <v>11</v>
      </c>
      <c r="AC27" s="6" t="s">
        <v>64</v>
      </c>
      <c r="AD27" s="4">
        <v>0.5</v>
      </c>
      <c r="AE27" s="2">
        <f t="shared" si="10"/>
        <v>4.5</v>
      </c>
      <c r="AF27" s="2">
        <f t="shared" si="11"/>
        <v>2.25</v>
      </c>
      <c r="AG27" s="2">
        <f t="shared" si="12"/>
        <v>2</v>
      </c>
      <c r="AH27" s="6"/>
      <c r="AI27" s="4">
        <v>0.75</v>
      </c>
      <c r="AJ27" s="2">
        <f t="shared" si="13"/>
        <v>0.75</v>
      </c>
      <c r="AK27" s="2">
        <f t="shared" si="14"/>
        <v>0.1875</v>
      </c>
      <c r="AL27" s="2">
        <f t="shared" si="15"/>
        <v>0.1875</v>
      </c>
      <c r="AM27" s="2">
        <f t="shared" si="16"/>
        <v>2.1875</v>
      </c>
      <c r="AN27" s="2">
        <f t="shared" si="17"/>
        <v>2</v>
      </c>
      <c r="AO27" s="2"/>
      <c r="AP27" s="2"/>
      <c r="AQ27" s="2">
        <f t="shared" si="18"/>
        <v>0</v>
      </c>
      <c r="AR27" s="2"/>
      <c r="AS27" s="2">
        <f t="shared" si="22"/>
        <v>0</v>
      </c>
      <c r="AT27" s="2">
        <f t="shared" si="19"/>
        <v>13</v>
      </c>
      <c r="AU27" s="2">
        <f t="shared" si="20"/>
        <v>13</v>
      </c>
      <c r="AV27" s="2">
        <f t="shared" si="23"/>
        <v>17.5</v>
      </c>
      <c r="AW27" s="1" t="s">
        <v>292</v>
      </c>
      <c r="AX27" s="1" t="s">
        <v>74</v>
      </c>
      <c r="AY27" s="2" t="s">
        <v>56</v>
      </c>
      <c r="AZ27" s="15" t="s">
        <v>459</v>
      </c>
      <c r="BA27" s="13"/>
      <c r="BB27" s="13"/>
    </row>
    <row r="28" spans="1:54" ht="42" customHeight="1" thickTop="1" thickBot="1">
      <c r="A28" s="6" t="s">
        <v>118</v>
      </c>
      <c r="B28" s="1" t="s">
        <v>272</v>
      </c>
      <c r="C28" s="1" t="s">
        <v>273</v>
      </c>
      <c r="D28" s="2" t="s">
        <v>56</v>
      </c>
      <c r="E28" s="3">
        <v>23</v>
      </c>
      <c r="F28" s="4">
        <v>0.75</v>
      </c>
      <c r="G28" s="3">
        <v>21</v>
      </c>
      <c r="H28" s="4">
        <v>0.75</v>
      </c>
      <c r="I28" s="2"/>
      <c r="J28" s="2"/>
      <c r="K28" s="2">
        <f t="shared" si="2"/>
        <v>0</v>
      </c>
      <c r="L28" s="2">
        <f t="shared" si="3"/>
        <v>0</v>
      </c>
      <c r="M28" s="2">
        <v>2</v>
      </c>
      <c r="N28" s="2">
        <v>2</v>
      </c>
      <c r="O28" s="2"/>
      <c r="P28" s="2"/>
      <c r="Q28" s="2">
        <v>0.5</v>
      </c>
      <c r="R28" s="2"/>
      <c r="S28" s="2"/>
      <c r="T28" s="2"/>
      <c r="U28" s="2"/>
      <c r="V28" s="2">
        <f t="shared" si="4"/>
        <v>4.5</v>
      </c>
      <c r="W28" s="2">
        <v>4.5</v>
      </c>
      <c r="X28" s="2">
        <f t="shared" si="5"/>
        <v>4.5</v>
      </c>
      <c r="Y28" s="3">
        <f t="shared" si="6"/>
        <v>13</v>
      </c>
      <c r="Z28" s="5">
        <f t="shared" si="7"/>
        <v>0.75</v>
      </c>
      <c r="AA28" s="5">
        <f t="shared" si="8"/>
        <v>13.75</v>
      </c>
      <c r="AB28" s="2">
        <f t="shared" si="9"/>
        <v>11</v>
      </c>
      <c r="AC28" s="6" t="s">
        <v>75</v>
      </c>
      <c r="AD28" s="4">
        <v>0.25</v>
      </c>
      <c r="AE28" s="2">
        <f t="shared" si="10"/>
        <v>7.25</v>
      </c>
      <c r="AF28" s="2">
        <f t="shared" si="11"/>
        <v>3.625</v>
      </c>
      <c r="AG28" s="2">
        <f t="shared" si="12"/>
        <v>2</v>
      </c>
      <c r="AH28" s="6"/>
      <c r="AI28" s="4"/>
      <c r="AJ28" s="2">
        <f t="shared" si="13"/>
        <v>0</v>
      </c>
      <c r="AK28" s="2">
        <f t="shared" si="14"/>
        <v>0</v>
      </c>
      <c r="AL28" s="2">
        <f t="shared" si="15"/>
        <v>0</v>
      </c>
      <c r="AM28" s="2">
        <f t="shared" si="16"/>
        <v>2</v>
      </c>
      <c r="AN28" s="2">
        <f t="shared" si="17"/>
        <v>2</v>
      </c>
      <c r="AO28" s="2"/>
      <c r="AP28" s="2"/>
      <c r="AQ28" s="2">
        <f t="shared" si="18"/>
        <v>0</v>
      </c>
      <c r="AR28" s="2"/>
      <c r="AS28" s="2">
        <f t="shared" si="22"/>
        <v>0</v>
      </c>
      <c r="AT28" s="2">
        <f t="shared" si="19"/>
        <v>13</v>
      </c>
      <c r="AU28" s="2">
        <f t="shared" si="20"/>
        <v>13</v>
      </c>
      <c r="AV28" s="2">
        <f t="shared" si="23"/>
        <v>17.5</v>
      </c>
      <c r="AW28" s="1" t="s">
        <v>272</v>
      </c>
      <c r="AX28" s="1" t="s">
        <v>273</v>
      </c>
      <c r="AY28" s="2" t="s">
        <v>56</v>
      </c>
      <c r="AZ28" s="15" t="s">
        <v>456</v>
      </c>
      <c r="BA28" s="13"/>
      <c r="BB28" s="13"/>
    </row>
    <row r="29" spans="1:54" ht="42" customHeight="1" thickTop="1" thickBot="1">
      <c r="A29" s="6" t="s">
        <v>121</v>
      </c>
      <c r="B29" s="1" t="s">
        <v>195</v>
      </c>
      <c r="C29" s="1" t="s">
        <v>66</v>
      </c>
      <c r="D29" s="2" t="s">
        <v>56</v>
      </c>
      <c r="E29" s="3">
        <v>33</v>
      </c>
      <c r="F29" s="4">
        <v>0.25</v>
      </c>
      <c r="G29" s="3">
        <v>24</v>
      </c>
      <c r="H29" s="4">
        <v>0.25</v>
      </c>
      <c r="I29" s="2"/>
      <c r="J29" s="2"/>
      <c r="K29" s="2">
        <f t="shared" si="2"/>
        <v>0</v>
      </c>
      <c r="L29" s="2">
        <f t="shared" si="3"/>
        <v>0</v>
      </c>
      <c r="M29" s="2">
        <v>2</v>
      </c>
      <c r="N29" s="2">
        <v>2</v>
      </c>
      <c r="O29" s="2"/>
      <c r="P29" s="2"/>
      <c r="Q29" s="2">
        <v>0.5</v>
      </c>
      <c r="R29" s="2"/>
      <c r="S29" s="2"/>
      <c r="T29" s="2"/>
      <c r="U29" s="2"/>
      <c r="V29" s="2">
        <f t="shared" si="4"/>
        <v>4.5</v>
      </c>
      <c r="W29" s="2">
        <v>4.5</v>
      </c>
      <c r="X29" s="2">
        <f t="shared" si="5"/>
        <v>4.5</v>
      </c>
      <c r="Y29" s="3">
        <f t="shared" si="6"/>
        <v>16</v>
      </c>
      <c r="Z29" s="5">
        <f t="shared" si="7"/>
        <v>0.25</v>
      </c>
      <c r="AA29" s="5">
        <f t="shared" si="8"/>
        <v>16.25</v>
      </c>
      <c r="AB29" s="2">
        <f t="shared" si="9"/>
        <v>11</v>
      </c>
      <c r="AC29" s="6" t="s">
        <v>93</v>
      </c>
      <c r="AD29" s="4"/>
      <c r="AE29" s="2">
        <f t="shared" si="10"/>
        <v>13</v>
      </c>
      <c r="AF29" s="2">
        <f t="shared" si="11"/>
        <v>6.5</v>
      </c>
      <c r="AG29" s="2">
        <f t="shared" si="12"/>
        <v>2</v>
      </c>
      <c r="AH29" s="6" t="s">
        <v>78</v>
      </c>
      <c r="AI29" s="4"/>
      <c r="AJ29" s="2">
        <f t="shared" si="13"/>
        <v>8</v>
      </c>
      <c r="AK29" s="2">
        <f t="shared" si="14"/>
        <v>2</v>
      </c>
      <c r="AL29" s="2">
        <f t="shared" si="15"/>
        <v>1</v>
      </c>
      <c r="AM29" s="2">
        <f t="shared" si="16"/>
        <v>3</v>
      </c>
      <c r="AN29" s="2">
        <f t="shared" si="17"/>
        <v>2</v>
      </c>
      <c r="AO29" s="2"/>
      <c r="AP29" s="2"/>
      <c r="AQ29" s="2">
        <f t="shared" si="18"/>
        <v>0</v>
      </c>
      <c r="AR29" s="2"/>
      <c r="AS29" s="2">
        <f t="shared" si="22"/>
        <v>0</v>
      </c>
      <c r="AT29" s="2">
        <f t="shared" si="19"/>
        <v>13</v>
      </c>
      <c r="AU29" s="2">
        <f t="shared" si="20"/>
        <v>13</v>
      </c>
      <c r="AV29" s="2">
        <f t="shared" si="23"/>
        <v>17.5</v>
      </c>
      <c r="AW29" s="1" t="s">
        <v>195</v>
      </c>
      <c r="AX29" s="1" t="s">
        <v>66</v>
      </c>
      <c r="AY29" s="2" t="s">
        <v>56</v>
      </c>
      <c r="AZ29" s="15" t="s">
        <v>432</v>
      </c>
      <c r="BA29" s="13"/>
      <c r="BB29" s="13"/>
    </row>
    <row r="30" spans="1:54" ht="42" customHeight="1" thickTop="1" thickBot="1">
      <c r="A30" s="6" t="s">
        <v>125</v>
      </c>
      <c r="B30" s="1" t="s">
        <v>167</v>
      </c>
      <c r="C30" s="1" t="s">
        <v>168</v>
      </c>
      <c r="D30" s="10" t="s">
        <v>56</v>
      </c>
      <c r="E30" s="8">
        <v>26</v>
      </c>
      <c r="F30" s="9"/>
      <c r="G30" s="8">
        <v>24</v>
      </c>
      <c r="H30" s="9"/>
      <c r="I30" s="10"/>
      <c r="J30" s="10"/>
      <c r="K30" s="2">
        <f t="shared" si="2"/>
        <v>0</v>
      </c>
      <c r="L30" s="2">
        <f t="shared" si="3"/>
        <v>0</v>
      </c>
      <c r="M30" s="10">
        <v>2</v>
      </c>
      <c r="N30" s="10">
        <v>2</v>
      </c>
      <c r="O30" s="10"/>
      <c r="P30" s="10"/>
      <c r="Q30" s="10">
        <v>0.5</v>
      </c>
      <c r="R30" s="10"/>
      <c r="S30" s="10"/>
      <c r="T30" s="10"/>
      <c r="U30" s="10"/>
      <c r="V30" s="10">
        <f t="shared" si="4"/>
        <v>4.5</v>
      </c>
      <c r="W30" s="10">
        <v>4.5</v>
      </c>
      <c r="X30" s="10">
        <f t="shared" si="5"/>
        <v>4.5</v>
      </c>
      <c r="Y30" s="3">
        <f t="shared" si="6"/>
        <v>16</v>
      </c>
      <c r="Z30" s="5">
        <f t="shared" si="7"/>
        <v>0</v>
      </c>
      <c r="AA30" s="5">
        <f t="shared" si="8"/>
        <v>16</v>
      </c>
      <c r="AB30" s="2">
        <f t="shared" si="9"/>
        <v>11</v>
      </c>
      <c r="AC30" s="11" t="s">
        <v>75</v>
      </c>
      <c r="AD30" s="9">
        <v>0.25</v>
      </c>
      <c r="AE30" s="2">
        <f t="shared" si="10"/>
        <v>7.25</v>
      </c>
      <c r="AF30" s="2">
        <f t="shared" si="11"/>
        <v>3.625</v>
      </c>
      <c r="AG30" s="2">
        <f t="shared" si="12"/>
        <v>2</v>
      </c>
      <c r="AH30" s="6" t="s">
        <v>84</v>
      </c>
      <c r="AI30" s="9"/>
      <c r="AJ30" s="2">
        <f t="shared" si="13"/>
        <v>10</v>
      </c>
      <c r="AK30" s="2">
        <f t="shared" si="14"/>
        <v>2.5</v>
      </c>
      <c r="AL30" s="2">
        <f t="shared" si="15"/>
        <v>1</v>
      </c>
      <c r="AM30" s="10">
        <f t="shared" si="16"/>
        <v>3</v>
      </c>
      <c r="AN30" s="10">
        <f t="shared" si="17"/>
        <v>2</v>
      </c>
      <c r="AO30" s="10"/>
      <c r="AP30" s="10"/>
      <c r="AQ30" s="10">
        <f t="shared" si="18"/>
        <v>0</v>
      </c>
      <c r="AR30" s="10"/>
      <c r="AS30" s="10">
        <f t="shared" si="22"/>
        <v>0</v>
      </c>
      <c r="AT30" s="10">
        <f t="shared" si="19"/>
        <v>13</v>
      </c>
      <c r="AU30" s="10">
        <f t="shared" si="20"/>
        <v>13</v>
      </c>
      <c r="AV30" s="2">
        <f t="shared" si="23"/>
        <v>17.5</v>
      </c>
      <c r="AW30" s="1" t="s">
        <v>167</v>
      </c>
      <c r="AX30" s="1" t="s">
        <v>168</v>
      </c>
      <c r="AY30" s="2" t="s">
        <v>56</v>
      </c>
      <c r="AZ30" s="15" t="s">
        <v>420</v>
      </c>
      <c r="BA30" s="13"/>
      <c r="BB30" s="13"/>
    </row>
    <row r="31" spans="1:54" ht="42" customHeight="1" thickTop="1" thickBot="1">
      <c r="A31" s="6" t="s">
        <v>127</v>
      </c>
      <c r="B31" s="1" t="s">
        <v>111</v>
      </c>
      <c r="C31" s="1" t="s">
        <v>112</v>
      </c>
      <c r="D31" s="2" t="s">
        <v>56</v>
      </c>
      <c r="E31" s="3">
        <v>28</v>
      </c>
      <c r="F31" s="4">
        <v>0.25</v>
      </c>
      <c r="G31" s="3">
        <v>26</v>
      </c>
      <c r="H31" s="4"/>
      <c r="I31" s="2"/>
      <c r="J31" s="2"/>
      <c r="K31" s="2">
        <f t="shared" si="2"/>
        <v>0</v>
      </c>
      <c r="L31" s="2">
        <f t="shared" si="3"/>
        <v>0</v>
      </c>
      <c r="M31" s="2">
        <v>2</v>
      </c>
      <c r="N31" s="2">
        <v>2</v>
      </c>
      <c r="O31" s="2"/>
      <c r="P31" s="2"/>
      <c r="Q31" s="2">
        <v>0.5</v>
      </c>
      <c r="R31" s="2"/>
      <c r="S31" s="2"/>
      <c r="T31" s="2"/>
      <c r="U31" s="2"/>
      <c r="V31" s="2">
        <f t="shared" si="4"/>
        <v>4.5</v>
      </c>
      <c r="W31" s="2">
        <v>4.5</v>
      </c>
      <c r="X31" s="2">
        <f t="shared" si="5"/>
        <v>4.5</v>
      </c>
      <c r="Y31" s="3">
        <f t="shared" si="6"/>
        <v>18</v>
      </c>
      <c r="Z31" s="5">
        <f t="shared" si="7"/>
        <v>0</v>
      </c>
      <c r="AA31" s="5">
        <f t="shared" si="8"/>
        <v>18</v>
      </c>
      <c r="AB31" s="2">
        <f t="shared" si="9"/>
        <v>11</v>
      </c>
      <c r="AC31" s="6" t="s">
        <v>87</v>
      </c>
      <c r="AD31" s="4"/>
      <c r="AE31" s="2">
        <f t="shared" si="10"/>
        <v>11</v>
      </c>
      <c r="AF31" s="2">
        <f t="shared" si="11"/>
        <v>5.5</v>
      </c>
      <c r="AG31" s="2">
        <f t="shared" si="12"/>
        <v>2</v>
      </c>
      <c r="AH31" s="6"/>
      <c r="AI31" s="4">
        <v>0.75</v>
      </c>
      <c r="AJ31" s="2">
        <f t="shared" si="13"/>
        <v>0.75</v>
      </c>
      <c r="AK31" s="2">
        <f t="shared" si="14"/>
        <v>0.1875</v>
      </c>
      <c r="AL31" s="2">
        <f t="shared" si="15"/>
        <v>0.1875</v>
      </c>
      <c r="AM31" s="2">
        <f t="shared" si="16"/>
        <v>2.1875</v>
      </c>
      <c r="AN31" s="2">
        <f t="shared" si="17"/>
        <v>2</v>
      </c>
      <c r="AO31" s="2"/>
      <c r="AP31" s="2"/>
      <c r="AQ31" s="2">
        <f t="shared" si="18"/>
        <v>0</v>
      </c>
      <c r="AR31" s="2"/>
      <c r="AS31" s="2">
        <f t="shared" si="22"/>
        <v>0</v>
      </c>
      <c r="AT31" s="2">
        <f t="shared" si="19"/>
        <v>13</v>
      </c>
      <c r="AU31" s="2">
        <f t="shared" si="20"/>
        <v>13</v>
      </c>
      <c r="AV31" s="2">
        <f t="shared" si="23"/>
        <v>17.5</v>
      </c>
      <c r="AW31" s="1" t="s">
        <v>111</v>
      </c>
      <c r="AX31" s="1" t="s">
        <v>112</v>
      </c>
      <c r="AY31" s="13" t="s">
        <v>56</v>
      </c>
      <c r="AZ31" s="15" t="s">
        <v>397</v>
      </c>
      <c r="BA31" s="15" t="s">
        <v>398</v>
      </c>
      <c r="BB31" s="15" t="s">
        <v>399</v>
      </c>
    </row>
    <row r="32" spans="1:54" ht="42" customHeight="1" thickTop="1" thickBot="1">
      <c r="A32" s="6" t="s">
        <v>128</v>
      </c>
      <c r="B32" s="1" t="s">
        <v>76</v>
      </c>
      <c r="C32" s="1" t="s">
        <v>77</v>
      </c>
      <c r="D32" s="2" t="s">
        <v>56</v>
      </c>
      <c r="E32" s="3">
        <v>20</v>
      </c>
      <c r="F32" s="4">
        <v>0.25</v>
      </c>
      <c r="G32" s="3">
        <v>14</v>
      </c>
      <c r="H32" s="4">
        <v>0.25</v>
      </c>
      <c r="I32" s="2">
        <v>4</v>
      </c>
      <c r="J32" s="2">
        <v>2.5</v>
      </c>
      <c r="K32" s="2">
        <f t="shared" si="2"/>
        <v>6.5</v>
      </c>
      <c r="L32" s="2">
        <f t="shared" si="3"/>
        <v>4</v>
      </c>
      <c r="M32" s="2">
        <v>2</v>
      </c>
      <c r="N32" s="2">
        <v>2</v>
      </c>
      <c r="O32" s="2">
        <v>0.5</v>
      </c>
      <c r="P32" s="2"/>
      <c r="Q32" s="2">
        <v>0.5</v>
      </c>
      <c r="R32" s="2">
        <v>0.5</v>
      </c>
      <c r="S32" s="2"/>
      <c r="T32" s="2"/>
      <c r="U32" s="2"/>
      <c r="V32" s="2">
        <f t="shared" si="4"/>
        <v>9.5</v>
      </c>
      <c r="W32" s="2">
        <f>9.5-0.5</f>
        <v>9</v>
      </c>
      <c r="X32" s="2">
        <f t="shared" si="5"/>
        <v>9</v>
      </c>
      <c r="Y32" s="3">
        <f t="shared" si="6"/>
        <v>6</v>
      </c>
      <c r="Z32" s="5">
        <f t="shared" si="7"/>
        <v>0.25</v>
      </c>
      <c r="AA32" s="5">
        <f t="shared" si="8"/>
        <v>6.25</v>
      </c>
      <c r="AB32" s="2">
        <f t="shared" si="9"/>
        <v>6.25</v>
      </c>
      <c r="AC32" s="6" t="s">
        <v>60</v>
      </c>
      <c r="AD32" s="4">
        <v>0.5</v>
      </c>
      <c r="AE32" s="2">
        <f t="shared" si="10"/>
        <v>3.5</v>
      </c>
      <c r="AF32" s="2">
        <f t="shared" si="11"/>
        <v>1.75</v>
      </c>
      <c r="AG32" s="2">
        <f t="shared" si="12"/>
        <v>1.75</v>
      </c>
      <c r="AH32" s="6" t="s">
        <v>60</v>
      </c>
      <c r="AI32" s="4">
        <v>0.25</v>
      </c>
      <c r="AJ32" s="2">
        <f t="shared" si="13"/>
        <v>3.25</v>
      </c>
      <c r="AK32" s="2">
        <f t="shared" si="14"/>
        <v>0.8125</v>
      </c>
      <c r="AL32" s="2">
        <f t="shared" si="15"/>
        <v>0.8125</v>
      </c>
      <c r="AM32" s="2">
        <f t="shared" si="16"/>
        <v>2.5625</v>
      </c>
      <c r="AN32" s="2">
        <f t="shared" si="17"/>
        <v>2</v>
      </c>
      <c r="AO32" s="2"/>
      <c r="AP32" s="2"/>
      <c r="AQ32" s="2">
        <f t="shared" si="18"/>
        <v>0</v>
      </c>
      <c r="AR32" s="2"/>
      <c r="AS32" s="2">
        <f t="shared" si="22"/>
        <v>0</v>
      </c>
      <c r="AT32" s="2">
        <f t="shared" si="19"/>
        <v>8.25</v>
      </c>
      <c r="AU32" s="2">
        <f t="shared" si="20"/>
        <v>8.25</v>
      </c>
      <c r="AV32" s="2">
        <f t="shared" si="23"/>
        <v>17.25</v>
      </c>
      <c r="AW32" s="1" t="s">
        <v>76</v>
      </c>
      <c r="AX32" s="1" t="s">
        <v>77</v>
      </c>
      <c r="AY32" s="2" t="s">
        <v>56</v>
      </c>
      <c r="AZ32" s="15" t="s">
        <v>379</v>
      </c>
      <c r="BA32" s="43"/>
      <c r="BB32" s="43"/>
    </row>
    <row r="33" spans="1:54" ht="48.75" customHeight="1" thickTop="1" thickBot="1">
      <c r="A33" s="6" t="s">
        <v>131</v>
      </c>
      <c r="B33" s="1" t="s">
        <v>249</v>
      </c>
      <c r="C33" s="1" t="s">
        <v>238</v>
      </c>
      <c r="D33" s="2" t="s">
        <v>56</v>
      </c>
      <c r="E33" s="3">
        <v>26</v>
      </c>
      <c r="F33" s="4">
        <v>0.5</v>
      </c>
      <c r="G33" s="3">
        <v>24</v>
      </c>
      <c r="H33" s="4">
        <v>0.5</v>
      </c>
      <c r="I33" s="2"/>
      <c r="J33" s="2"/>
      <c r="K33" s="2">
        <f t="shared" si="2"/>
        <v>0</v>
      </c>
      <c r="L33" s="2">
        <f t="shared" si="3"/>
        <v>0</v>
      </c>
      <c r="M33" s="2">
        <v>2</v>
      </c>
      <c r="N33" s="2">
        <v>2</v>
      </c>
      <c r="O33" s="2"/>
      <c r="P33" s="2"/>
      <c r="Q33" s="2">
        <v>0.5</v>
      </c>
      <c r="R33" s="2"/>
      <c r="S33" s="2"/>
      <c r="T33" s="2"/>
      <c r="U33" s="2"/>
      <c r="V33" s="2">
        <f t="shared" si="4"/>
        <v>4.5</v>
      </c>
      <c r="W33" s="2">
        <v>4.5</v>
      </c>
      <c r="X33" s="2">
        <f t="shared" si="5"/>
        <v>4.5</v>
      </c>
      <c r="Y33" s="3">
        <f t="shared" si="6"/>
        <v>16</v>
      </c>
      <c r="Z33" s="5">
        <f t="shared" si="7"/>
        <v>0.5</v>
      </c>
      <c r="AA33" s="5">
        <f t="shared" si="8"/>
        <v>16.5</v>
      </c>
      <c r="AB33" s="2">
        <f t="shared" si="9"/>
        <v>11</v>
      </c>
      <c r="AC33" s="6" t="s">
        <v>60</v>
      </c>
      <c r="AD33" s="4">
        <v>0.5</v>
      </c>
      <c r="AE33" s="2">
        <f t="shared" si="10"/>
        <v>3.5</v>
      </c>
      <c r="AF33" s="2">
        <f t="shared" si="11"/>
        <v>1.75</v>
      </c>
      <c r="AG33" s="2">
        <f t="shared" si="12"/>
        <v>1.75</v>
      </c>
      <c r="AH33" s="6"/>
      <c r="AI33" s="4"/>
      <c r="AJ33" s="2">
        <f t="shared" si="13"/>
        <v>0</v>
      </c>
      <c r="AK33" s="2">
        <f t="shared" si="14"/>
        <v>0</v>
      </c>
      <c r="AL33" s="2">
        <f t="shared" si="15"/>
        <v>0</v>
      </c>
      <c r="AM33" s="2">
        <f t="shared" si="16"/>
        <v>1.75</v>
      </c>
      <c r="AN33" s="2">
        <f t="shared" si="17"/>
        <v>1.75</v>
      </c>
      <c r="AO33" s="2"/>
      <c r="AP33" s="2"/>
      <c r="AQ33" s="2">
        <f t="shared" si="18"/>
        <v>0</v>
      </c>
      <c r="AR33" s="2"/>
      <c r="AS33" s="2">
        <f t="shared" si="22"/>
        <v>0</v>
      </c>
      <c r="AT33" s="2">
        <f t="shared" si="19"/>
        <v>12.75</v>
      </c>
      <c r="AU33" s="2">
        <f t="shared" si="20"/>
        <v>12.75</v>
      </c>
      <c r="AV33" s="2">
        <f t="shared" si="23"/>
        <v>17.25</v>
      </c>
      <c r="AW33" s="1" t="s">
        <v>249</v>
      </c>
      <c r="AX33" s="1" t="s">
        <v>238</v>
      </c>
      <c r="AY33" s="2" t="s">
        <v>56</v>
      </c>
      <c r="AZ33" s="15" t="s">
        <v>378</v>
      </c>
      <c r="BA33" s="15" t="s">
        <v>392</v>
      </c>
      <c r="BB33" s="13"/>
    </row>
    <row r="34" spans="1:54" ht="42" customHeight="1" thickTop="1" thickBot="1">
      <c r="A34" s="6" t="s">
        <v>134</v>
      </c>
      <c r="B34" s="1" t="s">
        <v>209</v>
      </c>
      <c r="C34" s="1" t="s">
        <v>210</v>
      </c>
      <c r="D34" s="2" t="s">
        <v>56</v>
      </c>
      <c r="E34" s="3">
        <v>18</v>
      </c>
      <c r="F34" s="4">
        <v>0.25</v>
      </c>
      <c r="G34" s="3">
        <v>16</v>
      </c>
      <c r="H34" s="4">
        <v>0.25</v>
      </c>
      <c r="I34" s="2"/>
      <c r="J34" s="2">
        <v>2.5</v>
      </c>
      <c r="K34" s="2">
        <f t="shared" si="2"/>
        <v>2.5</v>
      </c>
      <c r="L34" s="2">
        <f t="shared" si="3"/>
        <v>2.5</v>
      </c>
      <c r="M34" s="2">
        <v>2</v>
      </c>
      <c r="N34" s="2">
        <v>2</v>
      </c>
      <c r="O34" s="2"/>
      <c r="P34" s="2"/>
      <c r="Q34" s="2">
        <v>0.5</v>
      </c>
      <c r="R34" s="2">
        <v>0.5</v>
      </c>
      <c r="S34" s="2"/>
      <c r="T34" s="2"/>
      <c r="U34" s="2"/>
      <c r="V34" s="2">
        <f t="shared" si="4"/>
        <v>7.5</v>
      </c>
      <c r="W34" s="2">
        <v>7.5</v>
      </c>
      <c r="X34" s="2">
        <f t="shared" si="5"/>
        <v>7.5</v>
      </c>
      <c r="Y34" s="3">
        <f t="shared" si="6"/>
        <v>8</v>
      </c>
      <c r="Z34" s="5">
        <f t="shared" si="7"/>
        <v>0.25</v>
      </c>
      <c r="AA34" s="5">
        <f t="shared" si="8"/>
        <v>8.25</v>
      </c>
      <c r="AB34" s="2">
        <f t="shared" si="9"/>
        <v>8.25</v>
      </c>
      <c r="AC34" s="6" t="s">
        <v>61</v>
      </c>
      <c r="AD34" s="4">
        <v>0.5</v>
      </c>
      <c r="AE34" s="2">
        <f t="shared" si="10"/>
        <v>1.5</v>
      </c>
      <c r="AF34" s="2">
        <f t="shared" si="11"/>
        <v>0.75</v>
      </c>
      <c r="AG34" s="2">
        <f t="shared" si="12"/>
        <v>0.75</v>
      </c>
      <c r="AH34" s="6" t="s">
        <v>61</v>
      </c>
      <c r="AI34" s="4">
        <v>0.5</v>
      </c>
      <c r="AJ34" s="2">
        <f t="shared" si="13"/>
        <v>1.5</v>
      </c>
      <c r="AK34" s="2">
        <f t="shared" si="14"/>
        <v>0.375</v>
      </c>
      <c r="AL34" s="2">
        <f t="shared" si="15"/>
        <v>0.375</v>
      </c>
      <c r="AM34" s="2">
        <f t="shared" si="16"/>
        <v>1.125</v>
      </c>
      <c r="AN34" s="2">
        <f t="shared" si="17"/>
        <v>1.125</v>
      </c>
      <c r="AO34" s="2"/>
      <c r="AP34" s="2"/>
      <c r="AQ34" s="2">
        <f t="shared" si="18"/>
        <v>0</v>
      </c>
      <c r="AR34" s="2"/>
      <c r="AS34" s="2">
        <f t="shared" si="22"/>
        <v>0</v>
      </c>
      <c r="AT34" s="2">
        <f t="shared" si="19"/>
        <v>9.375</v>
      </c>
      <c r="AU34" s="2">
        <f t="shared" si="20"/>
        <v>9.375</v>
      </c>
      <c r="AV34" s="2">
        <f t="shared" si="23"/>
        <v>16.875</v>
      </c>
      <c r="AW34" s="1" t="s">
        <v>209</v>
      </c>
      <c r="AX34" s="1" t="s">
        <v>80</v>
      </c>
      <c r="AY34" s="2" t="s">
        <v>56</v>
      </c>
      <c r="AZ34" s="15" t="s">
        <v>437</v>
      </c>
      <c r="BA34" s="13"/>
      <c r="BB34" s="13"/>
    </row>
    <row r="35" spans="1:54" ht="42" customHeight="1" thickTop="1" thickBot="1">
      <c r="A35" s="6" t="s">
        <v>136</v>
      </c>
      <c r="B35" s="1" t="s">
        <v>301</v>
      </c>
      <c r="C35" s="1" t="s">
        <v>302</v>
      </c>
      <c r="D35" s="2" t="s">
        <v>56</v>
      </c>
      <c r="E35" s="3">
        <v>24</v>
      </c>
      <c r="F35" s="4"/>
      <c r="G35" s="3">
        <v>22</v>
      </c>
      <c r="H35" s="4"/>
      <c r="I35" s="2"/>
      <c r="J35" s="2"/>
      <c r="K35" s="2">
        <f t="shared" si="2"/>
        <v>0</v>
      </c>
      <c r="L35" s="2">
        <f t="shared" si="3"/>
        <v>0</v>
      </c>
      <c r="M35" s="2">
        <v>2</v>
      </c>
      <c r="N35" s="2"/>
      <c r="O35" s="2"/>
      <c r="P35" s="2"/>
      <c r="Q35" s="2">
        <v>0.5</v>
      </c>
      <c r="R35" s="2"/>
      <c r="S35" s="2"/>
      <c r="T35" s="2"/>
      <c r="U35" s="2"/>
      <c r="V35" s="2">
        <f t="shared" si="4"/>
        <v>2.5</v>
      </c>
      <c r="W35" s="2">
        <v>2.5</v>
      </c>
      <c r="X35" s="2">
        <f t="shared" si="5"/>
        <v>2.5</v>
      </c>
      <c r="Y35" s="3">
        <f t="shared" si="6"/>
        <v>14</v>
      </c>
      <c r="Z35" s="5">
        <f t="shared" si="7"/>
        <v>0</v>
      </c>
      <c r="AA35" s="5">
        <f t="shared" si="8"/>
        <v>14</v>
      </c>
      <c r="AB35" s="2">
        <f t="shared" si="9"/>
        <v>11</v>
      </c>
      <c r="AC35" s="6" t="s">
        <v>87</v>
      </c>
      <c r="AD35" s="4">
        <v>0.25</v>
      </c>
      <c r="AE35" s="2">
        <f t="shared" si="10"/>
        <v>11.25</v>
      </c>
      <c r="AF35" s="2">
        <f t="shared" si="11"/>
        <v>5.625</v>
      </c>
      <c r="AG35" s="2">
        <f t="shared" si="12"/>
        <v>2</v>
      </c>
      <c r="AH35" s="6" t="s">
        <v>57</v>
      </c>
      <c r="AI35" s="4">
        <v>0.25</v>
      </c>
      <c r="AJ35" s="2">
        <f t="shared" si="13"/>
        <v>2.25</v>
      </c>
      <c r="AK35" s="2">
        <f t="shared" si="14"/>
        <v>0.5625</v>
      </c>
      <c r="AL35" s="2">
        <f t="shared" si="15"/>
        <v>0.5625</v>
      </c>
      <c r="AM35" s="2">
        <f t="shared" si="16"/>
        <v>2.5625</v>
      </c>
      <c r="AN35" s="2">
        <f t="shared" si="17"/>
        <v>2</v>
      </c>
      <c r="AO35" s="2">
        <v>4</v>
      </c>
      <c r="AP35" s="2"/>
      <c r="AQ35" s="2">
        <f t="shared" si="18"/>
        <v>1</v>
      </c>
      <c r="AR35" s="2"/>
      <c r="AS35" s="2">
        <f t="shared" si="22"/>
        <v>1</v>
      </c>
      <c r="AT35" s="2">
        <f t="shared" si="19"/>
        <v>14</v>
      </c>
      <c r="AU35" s="2">
        <f t="shared" si="20"/>
        <v>14</v>
      </c>
      <c r="AV35" s="2">
        <f t="shared" si="23"/>
        <v>16.5</v>
      </c>
      <c r="AW35" s="1" t="s">
        <v>301</v>
      </c>
      <c r="AX35" s="1" t="s">
        <v>302</v>
      </c>
      <c r="AY35" s="2" t="s">
        <v>56</v>
      </c>
      <c r="AZ35" s="15" t="s">
        <v>457</v>
      </c>
      <c r="BA35" s="13"/>
      <c r="BB35" s="13"/>
    </row>
    <row r="36" spans="1:54" ht="42" customHeight="1" thickTop="1" thickBot="1">
      <c r="A36" s="6" t="s">
        <v>138</v>
      </c>
      <c r="B36" s="1" t="s">
        <v>275</v>
      </c>
      <c r="C36" s="1" t="s">
        <v>80</v>
      </c>
      <c r="D36" s="2" t="s">
        <v>56</v>
      </c>
      <c r="E36" s="3">
        <v>29</v>
      </c>
      <c r="F36" s="4">
        <v>0.25</v>
      </c>
      <c r="G36" s="3">
        <v>27</v>
      </c>
      <c r="H36" s="4">
        <v>0.25</v>
      </c>
      <c r="I36" s="2"/>
      <c r="J36" s="2"/>
      <c r="K36" s="2">
        <f t="shared" si="2"/>
        <v>0</v>
      </c>
      <c r="L36" s="2">
        <f t="shared" si="3"/>
        <v>0</v>
      </c>
      <c r="M36" s="2">
        <v>2</v>
      </c>
      <c r="N36" s="2"/>
      <c r="O36" s="2"/>
      <c r="P36" s="2"/>
      <c r="Q36" s="2">
        <v>0.5</v>
      </c>
      <c r="R36" s="2">
        <v>0.5</v>
      </c>
      <c r="S36" s="2"/>
      <c r="T36" s="2">
        <v>0</v>
      </c>
      <c r="U36" s="2"/>
      <c r="V36" s="2">
        <f t="shared" si="4"/>
        <v>3</v>
      </c>
      <c r="W36" s="2">
        <v>3.5</v>
      </c>
      <c r="X36" s="2">
        <f t="shared" si="5"/>
        <v>3.5</v>
      </c>
      <c r="Y36" s="3">
        <f t="shared" si="6"/>
        <v>19</v>
      </c>
      <c r="Z36" s="5">
        <f t="shared" si="7"/>
        <v>0.25</v>
      </c>
      <c r="AA36" s="5">
        <f t="shared" si="8"/>
        <v>19.25</v>
      </c>
      <c r="AB36" s="2">
        <f t="shared" si="9"/>
        <v>11</v>
      </c>
      <c r="AC36" s="6" t="s">
        <v>72</v>
      </c>
      <c r="AD36" s="4">
        <v>0.5</v>
      </c>
      <c r="AE36" s="2">
        <f t="shared" si="10"/>
        <v>16.5</v>
      </c>
      <c r="AF36" s="2">
        <f t="shared" si="11"/>
        <v>8.25</v>
      </c>
      <c r="AG36" s="2">
        <f t="shared" si="12"/>
        <v>2</v>
      </c>
      <c r="AH36" s="6" t="s">
        <v>61</v>
      </c>
      <c r="AI36" s="4">
        <v>0.5</v>
      </c>
      <c r="AJ36" s="2">
        <f t="shared" si="13"/>
        <v>1.5</v>
      </c>
      <c r="AK36" s="2">
        <f t="shared" si="14"/>
        <v>0.375</v>
      </c>
      <c r="AL36" s="2">
        <f t="shared" si="15"/>
        <v>0.375</v>
      </c>
      <c r="AM36" s="2">
        <f t="shared" si="16"/>
        <v>2.375</v>
      </c>
      <c r="AN36" s="2">
        <f t="shared" si="17"/>
        <v>2</v>
      </c>
      <c r="AO36" s="2"/>
      <c r="AP36" s="2"/>
      <c r="AQ36" s="2">
        <f t="shared" si="18"/>
        <v>0</v>
      </c>
      <c r="AR36" s="2"/>
      <c r="AS36" s="2">
        <f t="shared" si="22"/>
        <v>0</v>
      </c>
      <c r="AT36" s="2">
        <f t="shared" si="19"/>
        <v>13</v>
      </c>
      <c r="AU36" s="2">
        <f t="shared" si="20"/>
        <v>13</v>
      </c>
      <c r="AV36" s="2">
        <f t="shared" si="23"/>
        <v>16.5</v>
      </c>
      <c r="AW36" s="1" t="s">
        <v>275</v>
      </c>
      <c r="AX36" s="1" t="s">
        <v>80</v>
      </c>
      <c r="AY36" s="2" t="s">
        <v>56</v>
      </c>
      <c r="AZ36" s="15" t="s">
        <v>439</v>
      </c>
      <c r="BA36" s="13"/>
      <c r="BB36" s="13"/>
    </row>
    <row r="37" spans="1:54" ht="42" customHeight="1" thickTop="1" thickBot="1">
      <c r="A37" s="6" t="s">
        <v>140</v>
      </c>
      <c r="B37" s="1" t="s">
        <v>204</v>
      </c>
      <c r="C37" s="1" t="s">
        <v>148</v>
      </c>
      <c r="D37" s="2" t="s">
        <v>56</v>
      </c>
      <c r="E37" s="3">
        <v>23</v>
      </c>
      <c r="F37" s="4"/>
      <c r="G37" s="3">
        <v>21</v>
      </c>
      <c r="H37" s="4"/>
      <c r="I37" s="2"/>
      <c r="J37" s="2"/>
      <c r="K37" s="2">
        <f t="shared" si="2"/>
        <v>0</v>
      </c>
      <c r="L37" s="2">
        <f t="shared" si="3"/>
        <v>0</v>
      </c>
      <c r="M37" s="2">
        <v>2</v>
      </c>
      <c r="N37" s="2"/>
      <c r="O37" s="2"/>
      <c r="P37" s="2"/>
      <c r="Q37" s="2">
        <v>0.5</v>
      </c>
      <c r="R37" s="2"/>
      <c r="S37" s="2"/>
      <c r="T37" s="2">
        <v>1</v>
      </c>
      <c r="U37" s="2"/>
      <c r="V37" s="2">
        <f t="shared" si="4"/>
        <v>3.5</v>
      </c>
      <c r="W37" s="2">
        <v>3.5</v>
      </c>
      <c r="X37" s="2">
        <f t="shared" si="5"/>
        <v>3.5</v>
      </c>
      <c r="Y37" s="3">
        <f t="shared" si="6"/>
        <v>13</v>
      </c>
      <c r="Z37" s="5">
        <f t="shared" si="7"/>
        <v>0</v>
      </c>
      <c r="AA37" s="5">
        <f t="shared" si="8"/>
        <v>13</v>
      </c>
      <c r="AB37" s="2">
        <f t="shared" si="9"/>
        <v>11</v>
      </c>
      <c r="AC37" s="6" t="s">
        <v>75</v>
      </c>
      <c r="AD37" s="4">
        <v>0.5</v>
      </c>
      <c r="AE37" s="2">
        <f t="shared" si="10"/>
        <v>7.5</v>
      </c>
      <c r="AF37" s="2">
        <f t="shared" si="11"/>
        <v>3.75</v>
      </c>
      <c r="AG37" s="2">
        <f t="shared" si="12"/>
        <v>2</v>
      </c>
      <c r="AH37" s="6" t="s">
        <v>60</v>
      </c>
      <c r="AI37" s="4">
        <v>0.25</v>
      </c>
      <c r="AJ37" s="2">
        <f t="shared" si="13"/>
        <v>3.25</v>
      </c>
      <c r="AK37" s="2">
        <f t="shared" si="14"/>
        <v>0.8125</v>
      </c>
      <c r="AL37" s="2">
        <f t="shared" si="15"/>
        <v>0.8125</v>
      </c>
      <c r="AM37" s="2">
        <f t="shared" si="16"/>
        <v>2.8125</v>
      </c>
      <c r="AN37" s="2">
        <f t="shared" si="17"/>
        <v>2</v>
      </c>
      <c r="AO37" s="2"/>
      <c r="AP37" s="2"/>
      <c r="AQ37" s="2">
        <f t="shared" si="18"/>
        <v>0</v>
      </c>
      <c r="AR37" s="2"/>
      <c r="AS37" s="2">
        <f t="shared" si="22"/>
        <v>0</v>
      </c>
      <c r="AT37" s="2">
        <f t="shared" si="19"/>
        <v>13</v>
      </c>
      <c r="AU37" s="2">
        <f t="shared" si="20"/>
        <v>13</v>
      </c>
      <c r="AV37" s="2">
        <f t="shared" si="23"/>
        <v>16.5</v>
      </c>
      <c r="AW37" s="1" t="s">
        <v>204</v>
      </c>
      <c r="AX37" s="1" t="s">
        <v>148</v>
      </c>
      <c r="AY37" s="50" t="s">
        <v>56</v>
      </c>
      <c r="AZ37" s="15" t="s">
        <v>397</v>
      </c>
      <c r="BA37" s="15" t="s">
        <v>435</v>
      </c>
      <c r="BB37" s="15" t="s">
        <v>436</v>
      </c>
    </row>
    <row r="38" spans="1:54" ht="42" customHeight="1" thickTop="1" thickBot="1">
      <c r="A38" s="6" t="s">
        <v>142</v>
      </c>
      <c r="B38" s="1" t="s">
        <v>277</v>
      </c>
      <c r="C38" s="1" t="s">
        <v>278</v>
      </c>
      <c r="D38" s="2" t="s">
        <v>56</v>
      </c>
      <c r="E38" s="3">
        <v>28</v>
      </c>
      <c r="F38" s="4"/>
      <c r="G38" s="3">
        <v>26</v>
      </c>
      <c r="H38" s="4"/>
      <c r="I38" s="2"/>
      <c r="J38" s="2"/>
      <c r="K38" s="2">
        <f t="shared" ref="K38:K69" si="24">I38+J38</f>
        <v>0</v>
      </c>
      <c r="L38" s="2">
        <f t="shared" ref="L38:L69" si="25">IF(K38&gt;4,4,K38)</f>
        <v>0</v>
      </c>
      <c r="M38" s="2">
        <v>2</v>
      </c>
      <c r="N38" s="2"/>
      <c r="O38" s="2"/>
      <c r="P38" s="2"/>
      <c r="Q38" s="2">
        <v>0.5</v>
      </c>
      <c r="R38" s="2">
        <v>0.5</v>
      </c>
      <c r="S38" s="2"/>
      <c r="T38" s="2"/>
      <c r="U38" s="2"/>
      <c r="V38" s="2">
        <f t="shared" ref="V38:V69" si="26">L38+M38+N38+O38+P38+Q38+R38+S38+T38+U38</f>
        <v>3</v>
      </c>
      <c r="W38" s="2">
        <v>3</v>
      </c>
      <c r="X38" s="2">
        <f t="shared" ref="X38:X69" si="27">IF(W38&gt;11,11,W38)</f>
        <v>3</v>
      </c>
      <c r="Y38" s="3">
        <f t="shared" ref="Y38:Y69" si="28">G38-8</f>
        <v>18</v>
      </c>
      <c r="Z38" s="5">
        <f t="shared" ref="Z38:Z69" si="29">H38</f>
        <v>0</v>
      </c>
      <c r="AA38" s="5">
        <f t="shared" ref="AA38:AA69" si="30">Y38+Z38</f>
        <v>18</v>
      </c>
      <c r="AB38" s="2">
        <f t="shared" ref="AB38:AB69" si="31">IF(AA38&gt;11,11,AA38)</f>
        <v>11</v>
      </c>
      <c r="AC38" s="6" t="s">
        <v>75</v>
      </c>
      <c r="AD38" s="4">
        <v>0.25</v>
      </c>
      <c r="AE38" s="2">
        <f t="shared" ref="AE38:AE69" si="32">AC38+AD38</f>
        <v>7.25</v>
      </c>
      <c r="AF38" s="2">
        <f t="shared" ref="AF38:AF69" si="33">AE38*0.5</f>
        <v>3.625</v>
      </c>
      <c r="AG38" s="2">
        <f t="shared" ref="AG38:AG69" si="34">IF(AF38&gt;2,2,AF38)</f>
        <v>2</v>
      </c>
      <c r="AH38" s="6"/>
      <c r="AI38" s="4"/>
      <c r="AJ38" s="2">
        <f t="shared" ref="AJ38:AJ69" si="35">AH38+AI38</f>
        <v>0</v>
      </c>
      <c r="AK38" s="2">
        <f t="shared" ref="AK38:AK69" si="36">AJ38*0.25</f>
        <v>0</v>
      </c>
      <c r="AL38" s="2">
        <f t="shared" ref="AL38:AL69" si="37">IF(AK38&gt;1,1,AK38)</f>
        <v>0</v>
      </c>
      <c r="AM38" s="2">
        <f t="shared" ref="AM38:AM69" si="38">AG38+AL38</f>
        <v>2</v>
      </c>
      <c r="AN38" s="2">
        <f t="shared" ref="AN38:AN69" si="39">IF(AM38&gt;2,2,AM38)</f>
        <v>2</v>
      </c>
      <c r="AO38" s="2"/>
      <c r="AP38" s="2"/>
      <c r="AQ38" s="2">
        <f t="shared" ref="AQ38:AQ69" si="40">AO38*0.25</f>
        <v>0</v>
      </c>
      <c r="AR38" s="2"/>
      <c r="AS38" s="2">
        <f t="shared" si="22"/>
        <v>0</v>
      </c>
      <c r="AT38" s="2">
        <f t="shared" ref="AT38:AT69" si="41">AB38+AN38+AS38</f>
        <v>13</v>
      </c>
      <c r="AU38" s="2">
        <f t="shared" ref="AU38:AU69" si="42">IF(AT38&gt;14,14,AT38)</f>
        <v>13</v>
      </c>
      <c r="AV38" s="2">
        <f t="shared" si="23"/>
        <v>16</v>
      </c>
      <c r="AW38" s="1" t="s">
        <v>277</v>
      </c>
      <c r="AX38" s="1" t="s">
        <v>278</v>
      </c>
      <c r="AY38" s="2" t="s">
        <v>56</v>
      </c>
      <c r="AZ38" s="15" t="s">
        <v>436</v>
      </c>
      <c r="BA38" s="13"/>
      <c r="BB38" s="13"/>
    </row>
    <row r="39" spans="1:54" ht="42" customHeight="1" thickTop="1" thickBot="1">
      <c r="A39" s="6" t="s">
        <v>144</v>
      </c>
      <c r="B39" s="1" t="s">
        <v>58</v>
      </c>
      <c r="C39" s="1" t="s">
        <v>59</v>
      </c>
      <c r="D39" s="2" t="s">
        <v>56</v>
      </c>
      <c r="E39" s="3">
        <v>22</v>
      </c>
      <c r="F39" s="4">
        <v>0.5</v>
      </c>
      <c r="G39" s="3">
        <v>19</v>
      </c>
      <c r="H39" s="4">
        <v>0.5</v>
      </c>
      <c r="I39" s="2"/>
      <c r="J39" s="2"/>
      <c r="K39" s="2">
        <f t="shared" si="24"/>
        <v>0</v>
      </c>
      <c r="L39" s="2">
        <f t="shared" si="25"/>
        <v>0</v>
      </c>
      <c r="M39" s="2"/>
      <c r="N39" s="2">
        <v>2</v>
      </c>
      <c r="O39" s="2"/>
      <c r="P39" s="2"/>
      <c r="Q39" s="2">
        <v>0.5</v>
      </c>
      <c r="R39" s="2">
        <v>0.5</v>
      </c>
      <c r="S39" s="2"/>
      <c r="T39" s="2"/>
      <c r="U39" s="2"/>
      <c r="V39" s="2">
        <f t="shared" si="26"/>
        <v>3</v>
      </c>
      <c r="W39" s="2">
        <v>3</v>
      </c>
      <c r="X39" s="2">
        <f t="shared" si="27"/>
        <v>3</v>
      </c>
      <c r="Y39" s="3">
        <f t="shared" si="28"/>
        <v>11</v>
      </c>
      <c r="Z39" s="5">
        <f t="shared" si="29"/>
        <v>0.5</v>
      </c>
      <c r="AA39" s="5">
        <f t="shared" si="30"/>
        <v>11.5</v>
      </c>
      <c r="AB39" s="2">
        <f t="shared" si="31"/>
        <v>11</v>
      </c>
      <c r="AC39" s="6" t="s">
        <v>60</v>
      </c>
      <c r="AD39" s="4">
        <v>0.5</v>
      </c>
      <c r="AE39" s="2">
        <f t="shared" si="32"/>
        <v>3.5</v>
      </c>
      <c r="AF39" s="2">
        <f t="shared" si="33"/>
        <v>1.75</v>
      </c>
      <c r="AG39" s="2">
        <f t="shared" si="34"/>
        <v>1.75</v>
      </c>
      <c r="AH39" s="6" t="s">
        <v>61</v>
      </c>
      <c r="AI39" s="4">
        <v>0.75</v>
      </c>
      <c r="AJ39" s="2">
        <f t="shared" si="35"/>
        <v>1.75</v>
      </c>
      <c r="AK39" s="2">
        <f t="shared" si="36"/>
        <v>0.4375</v>
      </c>
      <c r="AL39" s="2">
        <f t="shared" si="37"/>
        <v>0.4375</v>
      </c>
      <c r="AM39" s="2">
        <f t="shared" si="38"/>
        <v>2.1875</v>
      </c>
      <c r="AN39" s="2">
        <f t="shared" si="39"/>
        <v>2</v>
      </c>
      <c r="AO39" s="2"/>
      <c r="AP39" s="2"/>
      <c r="AQ39" s="2">
        <f t="shared" si="40"/>
        <v>0</v>
      </c>
      <c r="AR39" s="2"/>
      <c r="AS39" s="2">
        <f t="shared" si="22"/>
        <v>0</v>
      </c>
      <c r="AT39" s="2">
        <f t="shared" si="41"/>
        <v>13</v>
      </c>
      <c r="AU39" s="2">
        <f t="shared" si="42"/>
        <v>13</v>
      </c>
      <c r="AV39" s="2">
        <f t="shared" si="23"/>
        <v>16</v>
      </c>
      <c r="AW39" s="14" t="s">
        <v>58</v>
      </c>
      <c r="AX39" s="14" t="s">
        <v>59</v>
      </c>
      <c r="AY39" s="13" t="s">
        <v>56</v>
      </c>
      <c r="AZ39" s="15" t="s">
        <v>375</v>
      </c>
      <c r="BA39" s="44"/>
      <c r="BB39" s="43"/>
    </row>
    <row r="40" spans="1:54" ht="42" customHeight="1" thickTop="1" thickBot="1">
      <c r="A40" s="6" t="s">
        <v>146</v>
      </c>
      <c r="B40" s="1" t="s">
        <v>259</v>
      </c>
      <c r="C40" s="1" t="s">
        <v>165</v>
      </c>
      <c r="D40" s="2" t="s">
        <v>56</v>
      </c>
      <c r="E40" s="3">
        <v>24</v>
      </c>
      <c r="F40" s="4">
        <v>0.5</v>
      </c>
      <c r="G40" s="3">
        <v>22</v>
      </c>
      <c r="H40" s="4">
        <v>0.5</v>
      </c>
      <c r="I40" s="2"/>
      <c r="J40" s="2"/>
      <c r="K40" s="2">
        <f t="shared" si="24"/>
        <v>0</v>
      </c>
      <c r="L40" s="2">
        <f t="shared" si="25"/>
        <v>0</v>
      </c>
      <c r="M40" s="2">
        <v>2</v>
      </c>
      <c r="N40" s="2"/>
      <c r="O40" s="2"/>
      <c r="P40" s="2"/>
      <c r="Q40" s="2">
        <v>0.5</v>
      </c>
      <c r="R40" s="2">
        <v>0.5</v>
      </c>
      <c r="S40" s="2"/>
      <c r="T40" s="2"/>
      <c r="U40" s="2"/>
      <c r="V40" s="2">
        <f t="shared" si="26"/>
        <v>3</v>
      </c>
      <c r="W40" s="2">
        <v>3</v>
      </c>
      <c r="X40" s="2">
        <f t="shared" si="27"/>
        <v>3</v>
      </c>
      <c r="Y40" s="3">
        <f t="shared" si="28"/>
        <v>14</v>
      </c>
      <c r="Z40" s="5">
        <f t="shared" si="29"/>
        <v>0.5</v>
      </c>
      <c r="AA40" s="5">
        <f t="shared" si="30"/>
        <v>14.5</v>
      </c>
      <c r="AB40" s="2">
        <f t="shared" si="31"/>
        <v>11</v>
      </c>
      <c r="AC40" s="6" t="s">
        <v>78</v>
      </c>
      <c r="AD40" s="4">
        <v>0.25</v>
      </c>
      <c r="AE40" s="2">
        <f t="shared" si="32"/>
        <v>8.25</v>
      </c>
      <c r="AF40" s="2">
        <f t="shared" si="33"/>
        <v>4.125</v>
      </c>
      <c r="AG40" s="2">
        <f t="shared" si="34"/>
        <v>2</v>
      </c>
      <c r="AH40" s="6" t="s">
        <v>71</v>
      </c>
      <c r="AI40" s="4">
        <v>0.25</v>
      </c>
      <c r="AJ40" s="2">
        <f t="shared" si="35"/>
        <v>6.25</v>
      </c>
      <c r="AK40" s="2">
        <f t="shared" si="36"/>
        <v>1.5625</v>
      </c>
      <c r="AL40" s="2">
        <f t="shared" si="37"/>
        <v>1</v>
      </c>
      <c r="AM40" s="2">
        <f t="shared" si="38"/>
        <v>3</v>
      </c>
      <c r="AN40" s="2">
        <f t="shared" si="39"/>
        <v>2</v>
      </c>
      <c r="AO40" s="2"/>
      <c r="AP40" s="2"/>
      <c r="AQ40" s="2">
        <f t="shared" si="40"/>
        <v>0</v>
      </c>
      <c r="AR40" s="2"/>
      <c r="AS40" s="2">
        <f t="shared" si="22"/>
        <v>0</v>
      </c>
      <c r="AT40" s="2">
        <f t="shared" si="41"/>
        <v>13</v>
      </c>
      <c r="AU40" s="2">
        <f t="shared" si="42"/>
        <v>13</v>
      </c>
      <c r="AV40" s="2">
        <f t="shared" si="23"/>
        <v>16</v>
      </c>
      <c r="AW40" s="1" t="s">
        <v>259</v>
      </c>
      <c r="AX40" s="1" t="s">
        <v>165</v>
      </c>
      <c r="AY40" s="2" t="s">
        <v>56</v>
      </c>
      <c r="AZ40" s="15" t="s">
        <v>453</v>
      </c>
      <c r="BA40" s="13"/>
      <c r="BB40" s="13"/>
    </row>
    <row r="41" spans="1:54" ht="42" customHeight="1" thickTop="1" thickBot="1">
      <c r="A41" s="6" t="s">
        <v>149</v>
      </c>
      <c r="B41" s="1" t="s">
        <v>108</v>
      </c>
      <c r="C41" s="1" t="s">
        <v>109</v>
      </c>
      <c r="D41" s="2" t="s">
        <v>56</v>
      </c>
      <c r="E41" s="3">
        <v>29</v>
      </c>
      <c r="F41" s="4">
        <v>0.75</v>
      </c>
      <c r="G41" s="3">
        <v>28</v>
      </c>
      <c r="H41" s="4">
        <v>0.25</v>
      </c>
      <c r="I41" s="2"/>
      <c r="J41" s="2"/>
      <c r="K41" s="2">
        <f t="shared" si="24"/>
        <v>0</v>
      </c>
      <c r="L41" s="2">
        <f t="shared" si="25"/>
        <v>0</v>
      </c>
      <c r="M41" s="2"/>
      <c r="N41" s="2">
        <v>2</v>
      </c>
      <c r="O41" s="2"/>
      <c r="P41" s="2"/>
      <c r="Q41" s="2">
        <v>0.5</v>
      </c>
      <c r="R41" s="2"/>
      <c r="S41" s="2"/>
      <c r="T41" s="2"/>
      <c r="U41" s="2"/>
      <c r="V41" s="2">
        <f t="shared" si="26"/>
        <v>2.5</v>
      </c>
      <c r="W41" s="2">
        <v>2.5</v>
      </c>
      <c r="X41" s="2">
        <f t="shared" si="27"/>
        <v>2.5</v>
      </c>
      <c r="Y41" s="3">
        <f t="shared" si="28"/>
        <v>20</v>
      </c>
      <c r="Z41" s="5">
        <f t="shared" si="29"/>
        <v>0.25</v>
      </c>
      <c r="AA41" s="5">
        <f t="shared" si="30"/>
        <v>20.25</v>
      </c>
      <c r="AB41" s="2">
        <f t="shared" si="31"/>
        <v>11</v>
      </c>
      <c r="AC41" s="6" t="s">
        <v>78</v>
      </c>
      <c r="AD41" s="4">
        <v>0.25</v>
      </c>
      <c r="AE41" s="2">
        <f t="shared" si="32"/>
        <v>8.25</v>
      </c>
      <c r="AF41" s="2">
        <f t="shared" si="33"/>
        <v>4.125</v>
      </c>
      <c r="AG41" s="2">
        <f t="shared" si="34"/>
        <v>2</v>
      </c>
      <c r="AH41" s="6" t="s">
        <v>87</v>
      </c>
      <c r="AI41" s="4">
        <v>0.25</v>
      </c>
      <c r="AJ41" s="2">
        <f t="shared" si="35"/>
        <v>11.25</v>
      </c>
      <c r="AK41" s="2">
        <f t="shared" si="36"/>
        <v>2.8125</v>
      </c>
      <c r="AL41" s="2">
        <f t="shared" si="37"/>
        <v>1</v>
      </c>
      <c r="AM41" s="2">
        <f t="shared" si="38"/>
        <v>3</v>
      </c>
      <c r="AN41" s="2">
        <f t="shared" si="39"/>
        <v>2</v>
      </c>
      <c r="AO41" s="2"/>
      <c r="AP41" s="2"/>
      <c r="AQ41" s="2">
        <f t="shared" si="40"/>
        <v>0</v>
      </c>
      <c r="AR41" s="2"/>
      <c r="AS41" s="2">
        <f t="shared" si="22"/>
        <v>0</v>
      </c>
      <c r="AT41" s="2">
        <f t="shared" si="41"/>
        <v>13</v>
      </c>
      <c r="AU41" s="2">
        <f t="shared" si="42"/>
        <v>13</v>
      </c>
      <c r="AV41" s="2">
        <f t="shared" si="23"/>
        <v>15.5</v>
      </c>
      <c r="AW41" s="1" t="s">
        <v>108</v>
      </c>
      <c r="AX41" s="1" t="s">
        <v>109</v>
      </c>
      <c r="AY41" s="13" t="s">
        <v>56</v>
      </c>
      <c r="AZ41" s="15" t="s">
        <v>396</v>
      </c>
      <c r="BA41" s="44"/>
      <c r="BB41" s="43"/>
    </row>
    <row r="42" spans="1:54" ht="42" customHeight="1" thickTop="1" thickBot="1">
      <c r="A42" s="6" t="s">
        <v>151</v>
      </c>
      <c r="B42" s="1" t="s">
        <v>201</v>
      </c>
      <c r="C42" s="1" t="s">
        <v>202</v>
      </c>
      <c r="D42" s="2" t="s">
        <v>56</v>
      </c>
      <c r="E42" s="3">
        <v>29</v>
      </c>
      <c r="F42" s="4">
        <v>0.75</v>
      </c>
      <c r="G42" s="3">
        <v>28</v>
      </c>
      <c r="H42" s="4">
        <v>0.75</v>
      </c>
      <c r="I42" s="2"/>
      <c r="J42" s="2"/>
      <c r="K42" s="2">
        <f t="shared" si="24"/>
        <v>0</v>
      </c>
      <c r="L42" s="2">
        <f t="shared" si="25"/>
        <v>0</v>
      </c>
      <c r="M42" s="2"/>
      <c r="N42" s="2">
        <v>2</v>
      </c>
      <c r="O42" s="2"/>
      <c r="P42" s="2"/>
      <c r="Q42" s="2">
        <v>0.5</v>
      </c>
      <c r="R42" s="2"/>
      <c r="S42" s="2"/>
      <c r="T42" s="2"/>
      <c r="U42" s="2"/>
      <c r="V42" s="2">
        <f t="shared" si="26"/>
        <v>2.5</v>
      </c>
      <c r="W42" s="2">
        <v>2.5</v>
      </c>
      <c r="X42" s="2">
        <f t="shared" si="27"/>
        <v>2.5</v>
      </c>
      <c r="Y42" s="3">
        <f t="shared" si="28"/>
        <v>20</v>
      </c>
      <c r="Z42" s="5">
        <f t="shared" si="29"/>
        <v>0.75</v>
      </c>
      <c r="AA42" s="5">
        <f t="shared" si="30"/>
        <v>20.75</v>
      </c>
      <c r="AB42" s="2">
        <f t="shared" si="31"/>
        <v>11</v>
      </c>
      <c r="AC42" s="6" t="s">
        <v>90</v>
      </c>
      <c r="AD42" s="4">
        <v>0.5</v>
      </c>
      <c r="AE42" s="2">
        <f t="shared" si="32"/>
        <v>12.5</v>
      </c>
      <c r="AF42" s="2">
        <f t="shared" si="33"/>
        <v>6.25</v>
      </c>
      <c r="AG42" s="2">
        <f t="shared" si="34"/>
        <v>2</v>
      </c>
      <c r="AH42" s="6" t="s">
        <v>90</v>
      </c>
      <c r="AI42" s="4"/>
      <c r="AJ42" s="2">
        <f t="shared" si="35"/>
        <v>12</v>
      </c>
      <c r="AK42" s="2">
        <f t="shared" si="36"/>
        <v>3</v>
      </c>
      <c r="AL42" s="2">
        <f t="shared" si="37"/>
        <v>1</v>
      </c>
      <c r="AM42" s="2">
        <f t="shared" si="38"/>
        <v>3</v>
      </c>
      <c r="AN42" s="2">
        <f t="shared" si="39"/>
        <v>2</v>
      </c>
      <c r="AO42" s="2"/>
      <c r="AP42" s="2"/>
      <c r="AQ42" s="2">
        <f t="shared" si="40"/>
        <v>0</v>
      </c>
      <c r="AR42" s="2"/>
      <c r="AS42" s="2">
        <f t="shared" si="22"/>
        <v>0</v>
      </c>
      <c r="AT42" s="2">
        <f t="shared" si="41"/>
        <v>13</v>
      </c>
      <c r="AU42" s="2">
        <f t="shared" si="42"/>
        <v>13</v>
      </c>
      <c r="AV42" s="2">
        <f t="shared" si="23"/>
        <v>15.5</v>
      </c>
      <c r="AW42" s="1" t="s">
        <v>201</v>
      </c>
      <c r="AX42" s="1" t="s">
        <v>202</v>
      </c>
      <c r="AY42" s="50" t="s">
        <v>56</v>
      </c>
      <c r="AZ42" s="15" t="s">
        <v>434</v>
      </c>
      <c r="BA42" s="13"/>
      <c r="BB42" s="13"/>
    </row>
    <row r="43" spans="1:54" ht="42" customHeight="1" thickTop="1" thickBot="1">
      <c r="A43" s="6" t="s">
        <v>154</v>
      </c>
      <c r="B43" s="1" t="s">
        <v>189</v>
      </c>
      <c r="C43" s="1" t="s">
        <v>80</v>
      </c>
      <c r="D43" s="2" t="s">
        <v>56</v>
      </c>
      <c r="E43" s="3">
        <v>27</v>
      </c>
      <c r="F43" s="4">
        <v>0.5</v>
      </c>
      <c r="G43" s="3">
        <v>25</v>
      </c>
      <c r="H43" s="4">
        <v>0.5</v>
      </c>
      <c r="I43" s="2"/>
      <c r="J43" s="2"/>
      <c r="K43" s="2">
        <f t="shared" si="24"/>
        <v>0</v>
      </c>
      <c r="L43" s="2">
        <f t="shared" si="25"/>
        <v>0</v>
      </c>
      <c r="M43" s="2">
        <v>2</v>
      </c>
      <c r="N43" s="2"/>
      <c r="O43" s="2"/>
      <c r="P43" s="2"/>
      <c r="Q43" s="2">
        <v>0.5</v>
      </c>
      <c r="R43" s="2"/>
      <c r="S43" s="2"/>
      <c r="T43" s="2"/>
      <c r="U43" s="2"/>
      <c r="V43" s="2">
        <f t="shared" si="26"/>
        <v>2.5</v>
      </c>
      <c r="W43" s="2">
        <v>2.5</v>
      </c>
      <c r="X43" s="2">
        <f t="shared" si="27"/>
        <v>2.5</v>
      </c>
      <c r="Y43" s="3">
        <f t="shared" si="28"/>
        <v>17</v>
      </c>
      <c r="Z43" s="5">
        <f t="shared" si="29"/>
        <v>0.5</v>
      </c>
      <c r="AA43" s="5">
        <f t="shared" si="30"/>
        <v>17.5</v>
      </c>
      <c r="AB43" s="2">
        <f t="shared" si="31"/>
        <v>11</v>
      </c>
      <c r="AC43" s="6" t="s">
        <v>75</v>
      </c>
      <c r="AD43" s="4">
        <v>0.25</v>
      </c>
      <c r="AE43" s="2">
        <f t="shared" si="32"/>
        <v>7.25</v>
      </c>
      <c r="AF43" s="2">
        <f t="shared" si="33"/>
        <v>3.625</v>
      </c>
      <c r="AG43" s="2">
        <f t="shared" si="34"/>
        <v>2</v>
      </c>
      <c r="AH43" s="6" t="s">
        <v>71</v>
      </c>
      <c r="AI43" s="4"/>
      <c r="AJ43" s="2">
        <f t="shared" si="35"/>
        <v>6</v>
      </c>
      <c r="AK43" s="2">
        <f t="shared" si="36"/>
        <v>1.5</v>
      </c>
      <c r="AL43" s="2">
        <f t="shared" si="37"/>
        <v>1</v>
      </c>
      <c r="AM43" s="2">
        <f t="shared" si="38"/>
        <v>3</v>
      </c>
      <c r="AN43" s="2">
        <f t="shared" si="39"/>
        <v>2</v>
      </c>
      <c r="AO43" s="2"/>
      <c r="AP43" s="2"/>
      <c r="AQ43" s="2">
        <f t="shared" si="40"/>
        <v>0</v>
      </c>
      <c r="AR43" s="2"/>
      <c r="AS43" s="2">
        <f t="shared" si="22"/>
        <v>0</v>
      </c>
      <c r="AT43" s="2">
        <f t="shared" si="41"/>
        <v>13</v>
      </c>
      <c r="AU43" s="2">
        <f t="shared" si="42"/>
        <v>13</v>
      </c>
      <c r="AV43" s="2">
        <f t="shared" si="23"/>
        <v>15.5</v>
      </c>
      <c r="AW43" s="1" t="s">
        <v>189</v>
      </c>
      <c r="AX43" s="1" t="s">
        <v>80</v>
      </c>
      <c r="AY43" s="2" t="s">
        <v>56</v>
      </c>
      <c r="AZ43" s="15" t="s">
        <v>430</v>
      </c>
      <c r="BA43" s="13"/>
      <c r="BB43" s="13"/>
    </row>
    <row r="44" spans="1:54" ht="42" customHeight="1" thickTop="1" thickBot="1">
      <c r="A44" s="6" t="s">
        <v>156</v>
      </c>
      <c r="B44" s="1" t="s">
        <v>333</v>
      </c>
      <c r="C44" s="1" t="s">
        <v>133</v>
      </c>
      <c r="D44" s="2" t="s">
        <v>56</v>
      </c>
      <c r="E44" s="3">
        <v>27</v>
      </c>
      <c r="F44" s="4">
        <v>0.5</v>
      </c>
      <c r="G44" s="3">
        <v>19</v>
      </c>
      <c r="H44" s="4">
        <v>0.5</v>
      </c>
      <c r="I44" s="2"/>
      <c r="J44" s="2"/>
      <c r="K44" s="2">
        <f t="shared" si="24"/>
        <v>0</v>
      </c>
      <c r="L44" s="2">
        <f t="shared" si="25"/>
        <v>0</v>
      </c>
      <c r="M44" s="2">
        <v>2</v>
      </c>
      <c r="N44" s="2"/>
      <c r="O44" s="2"/>
      <c r="P44" s="2"/>
      <c r="Q44" s="2">
        <v>0.5</v>
      </c>
      <c r="R44" s="2"/>
      <c r="S44" s="2"/>
      <c r="T44" s="2"/>
      <c r="U44" s="2"/>
      <c r="V44" s="2">
        <f t="shared" si="26"/>
        <v>2.5</v>
      </c>
      <c r="W44" s="2">
        <v>2.5</v>
      </c>
      <c r="X44" s="2">
        <f t="shared" si="27"/>
        <v>2.5</v>
      </c>
      <c r="Y44" s="3">
        <f t="shared" si="28"/>
        <v>11</v>
      </c>
      <c r="Z44" s="5">
        <f t="shared" si="29"/>
        <v>0.5</v>
      </c>
      <c r="AA44" s="5">
        <f t="shared" si="30"/>
        <v>11.5</v>
      </c>
      <c r="AB44" s="2">
        <f t="shared" si="31"/>
        <v>11</v>
      </c>
      <c r="AC44" s="6" t="s">
        <v>90</v>
      </c>
      <c r="AD44" s="4">
        <v>0.5</v>
      </c>
      <c r="AE44" s="2">
        <f t="shared" si="32"/>
        <v>12.5</v>
      </c>
      <c r="AF44" s="2">
        <f t="shared" si="33"/>
        <v>6.25</v>
      </c>
      <c r="AG44" s="2">
        <f t="shared" si="34"/>
        <v>2</v>
      </c>
      <c r="AH44" s="6"/>
      <c r="AI44" s="4"/>
      <c r="AJ44" s="2">
        <f t="shared" si="35"/>
        <v>0</v>
      </c>
      <c r="AK44" s="2">
        <f t="shared" si="36"/>
        <v>0</v>
      </c>
      <c r="AL44" s="2">
        <f t="shared" si="37"/>
        <v>0</v>
      </c>
      <c r="AM44" s="2">
        <f t="shared" si="38"/>
        <v>2</v>
      </c>
      <c r="AN44" s="2">
        <f t="shared" si="39"/>
        <v>2</v>
      </c>
      <c r="AO44" s="2"/>
      <c r="AP44" s="2"/>
      <c r="AQ44" s="2">
        <f t="shared" si="40"/>
        <v>0</v>
      </c>
      <c r="AR44" s="2"/>
      <c r="AS44" s="2">
        <f t="shared" si="22"/>
        <v>0</v>
      </c>
      <c r="AT44" s="2">
        <f t="shared" si="41"/>
        <v>13</v>
      </c>
      <c r="AU44" s="2">
        <f t="shared" si="42"/>
        <v>13</v>
      </c>
      <c r="AV44" s="2">
        <f t="shared" si="23"/>
        <v>15.5</v>
      </c>
      <c r="AW44" s="1" t="s">
        <v>333</v>
      </c>
      <c r="AX44" s="1" t="s">
        <v>133</v>
      </c>
      <c r="AY44" s="2" t="s">
        <v>56</v>
      </c>
      <c r="AZ44" s="15" t="s">
        <v>399</v>
      </c>
      <c r="BA44" s="13"/>
      <c r="BB44" s="13"/>
    </row>
    <row r="45" spans="1:54" ht="42" customHeight="1" thickTop="1" thickBot="1">
      <c r="A45" s="6" t="s">
        <v>158</v>
      </c>
      <c r="B45" s="1" t="s">
        <v>79</v>
      </c>
      <c r="C45" s="1" t="s">
        <v>80</v>
      </c>
      <c r="D45" s="2" t="s">
        <v>56</v>
      </c>
      <c r="E45" s="3">
        <v>29</v>
      </c>
      <c r="F45" s="4">
        <v>0.5</v>
      </c>
      <c r="G45" s="3">
        <v>23</v>
      </c>
      <c r="H45" s="4">
        <v>0.75</v>
      </c>
      <c r="I45" s="2"/>
      <c r="J45" s="2"/>
      <c r="K45" s="2">
        <f t="shared" si="24"/>
        <v>0</v>
      </c>
      <c r="L45" s="2">
        <f t="shared" si="25"/>
        <v>0</v>
      </c>
      <c r="M45" s="2">
        <v>2</v>
      </c>
      <c r="N45" s="2"/>
      <c r="O45" s="2"/>
      <c r="P45" s="2"/>
      <c r="Q45" s="2">
        <v>0.5</v>
      </c>
      <c r="R45" s="2"/>
      <c r="S45" s="2"/>
      <c r="T45" s="2"/>
      <c r="U45" s="2"/>
      <c r="V45" s="2">
        <f t="shared" si="26"/>
        <v>2.5</v>
      </c>
      <c r="W45" s="2">
        <v>2.5</v>
      </c>
      <c r="X45" s="2">
        <f t="shared" si="27"/>
        <v>2.5</v>
      </c>
      <c r="Y45" s="3">
        <f t="shared" si="28"/>
        <v>15</v>
      </c>
      <c r="Z45" s="5">
        <f t="shared" si="29"/>
        <v>0.75</v>
      </c>
      <c r="AA45" s="5">
        <f t="shared" si="30"/>
        <v>15.75</v>
      </c>
      <c r="AB45" s="2">
        <f t="shared" si="31"/>
        <v>11</v>
      </c>
      <c r="AC45" s="6" t="s">
        <v>81</v>
      </c>
      <c r="AD45" s="4">
        <v>0.5</v>
      </c>
      <c r="AE45" s="2">
        <f t="shared" si="32"/>
        <v>9.5</v>
      </c>
      <c r="AF45" s="2">
        <f t="shared" si="33"/>
        <v>4.75</v>
      </c>
      <c r="AG45" s="2">
        <f t="shared" si="34"/>
        <v>2</v>
      </c>
      <c r="AH45" s="6" t="s">
        <v>60</v>
      </c>
      <c r="AI45" s="4">
        <v>0.75</v>
      </c>
      <c r="AJ45" s="2">
        <f t="shared" si="35"/>
        <v>3.75</v>
      </c>
      <c r="AK45" s="2">
        <f t="shared" si="36"/>
        <v>0.9375</v>
      </c>
      <c r="AL45" s="2">
        <f t="shared" si="37"/>
        <v>0.9375</v>
      </c>
      <c r="AM45" s="2">
        <f t="shared" si="38"/>
        <v>2.9375</v>
      </c>
      <c r="AN45" s="2">
        <f t="shared" si="39"/>
        <v>2</v>
      </c>
      <c r="AO45" s="2"/>
      <c r="AP45" s="2"/>
      <c r="AQ45" s="2">
        <f t="shared" si="40"/>
        <v>0</v>
      </c>
      <c r="AR45" s="2"/>
      <c r="AS45" s="2">
        <f t="shared" si="22"/>
        <v>0</v>
      </c>
      <c r="AT45" s="2">
        <f t="shared" si="41"/>
        <v>13</v>
      </c>
      <c r="AU45" s="2">
        <f t="shared" si="42"/>
        <v>13</v>
      </c>
      <c r="AV45" s="2">
        <f t="shared" si="23"/>
        <v>15.5</v>
      </c>
      <c r="AW45" s="1" t="s">
        <v>79</v>
      </c>
      <c r="AX45" s="1" t="s">
        <v>80</v>
      </c>
      <c r="AY45" s="2" t="s">
        <v>56</v>
      </c>
      <c r="AZ45" s="16" t="s">
        <v>479</v>
      </c>
      <c r="BA45" s="15" t="s">
        <v>380</v>
      </c>
      <c r="BB45" s="43"/>
    </row>
    <row r="46" spans="1:54" ht="42" customHeight="1" thickTop="1" thickBot="1">
      <c r="A46" s="6" t="s">
        <v>161</v>
      </c>
      <c r="B46" s="1" t="s">
        <v>265</v>
      </c>
      <c r="C46" s="1" t="s">
        <v>80</v>
      </c>
      <c r="D46" s="2" t="s">
        <v>56</v>
      </c>
      <c r="E46" s="3">
        <v>30</v>
      </c>
      <c r="F46" s="4"/>
      <c r="G46" s="3">
        <v>21</v>
      </c>
      <c r="H46" s="4"/>
      <c r="I46" s="2"/>
      <c r="J46" s="2"/>
      <c r="K46" s="2">
        <f t="shared" si="24"/>
        <v>0</v>
      </c>
      <c r="L46" s="2">
        <f t="shared" si="25"/>
        <v>0</v>
      </c>
      <c r="M46" s="2">
        <v>2</v>
      </c>
      <c r="N46" s="2"/>
      <c r="O46" s="2"/>
      <c r="P46" s="2"/>
      <c r="Q46" s="2">
        <v>0.5</v>
      </c>
      <c r="R46" s="2"/>
      <c r="S46" s="2"/>
      <c r="T46" s="2"/>
      <c r="U46" s="2"/>
      <c r="V46" s="2">
        <f t="shared" si="26"/>
        <v>2.5</v>
      </c>
      <c r="W46" s="2">
        <v>2.5</v>
      </c>
      <c r="X46" s="2">
        <f t="shared" si="27"/>
        <v>2.5</v>
      </c>
      <c r="Y46" s="3">
        <f t="shared" si="28"/>
        <v>13</v>
      </c>
      <c r="Z46" s="5">
        <f t="shared" si="29"/>
        <v>0</v>
      </c>
      <c r="AA46" s="5">
        <f t="shared" si="30"/>
        <v>13</v>
      </c>
      <c r="AB46" s="2">
        <f t="shared" si="31"/>
        <v>11</v>
      </c>
      <c r="AC46" s="6" t="s">
        <v>90</v>
      </c>
      <c r="AD46" s="4">
        <v>0.75</v>
      </c>
      <c r="AE46" s="2">
        <f t="shared" si="32"/>
        <v>12.75</v>
      </c>
      <c r="AF46" s="2">
        <f t="shared" si="33"/>
        <v>6.375</v>
      </c>
      <c r="AG46" s="2">
        <f t="shared" si="34"/>
        <v>2</v>
      </c>
      <c r="AH46" s="6" t="s">
        <v>81</v>
      </c>
      <c r="AI46" s="4"/>
      <c r="AJ46" s="2">
        <f t="shared" si="35"/>
        <v>9</v>
      </c>
      <c r="AK46" s="2">
        <f t="shared" si="36"/>
        <v>2.25</v>
      </c>
      <c r="AL46" s="2">
        <f t="shared" si="37"/>
        <v>1</v>
      </c>
      <c r="AM46" s="2">
        <f t="shared" si="38"/>
        <v>3</v>
      </c>
      <c r="AN46" s="2">
        <f t="shared" si="39"/>
        <v>2</v>
      </c>
      <c r="AO46" s="2"/>
      <c r="AP46" s="2"/>
      <c r="AQ46" s="2">
        <f t="shared" si="40"/>
        <v>0</v>
      </c>
      <c r="AR46" s="2"/>
      <c r="AS46" s="2">
        <f t="shared" si="22"/>
        <v>0</v>
      </c>
      <c r="AT46" s="2">
        <f t="shared" si="41"/>
        <v>13</v>
      </c>
      <c r="AU46" s="2">
        <f t="shared" si="42"/>
        <v>13</v>
      </c>
      <c r="AV46" s="2">
        <f t="shared" si="23"/>
        <v>15.5</v>
      </c>
      <c r="AW46" s="1" t="s">
        <v>265</v>
      </c>
      <c r="AX46" s="1" t="s">
        <v>80</v>
      </c>
      <c r="AY46" s="2" t="s">
        <v>56</v>
      </c>
      <c r="AZ46" s="15" t="s">
        <v>427</v>
      </c>
      <c r="BA46" s="15" t="s">
        <v>436</v>
      </c>
      <c r="BB46" s="15" t="s">
        <v>384</v>
      </c>
    </row>
    <row r="47" spans="1:54" ht="42" customHeight="1" thickTop="1" thickBot="1">
      <c r="A47" s="6" t="s">
        <v>163</v>
      </c>
      <c r="B47" s="1" t="s">
        <v>193</v>
      </c>
      <c r="C47" s="1" t="s">
        <v>89</v>
      </c>
      <c r="D47" s="2" t="s">
        <v>56</v>
      </c>
      <c r="E47" s="3">
        <v>28</v>
      </c>
      <c r="F47" s="4">
        <v>0.25</v>
      </c>
      <c r="G47" s="3">
        <v>28</v>
      </c>
      <c r="H47" s="4">
        <v>0.25</v>
      </c>
      <c r="I47" s="2"/>
      <c r="J47" s="2"/>
      <c r="K47" s="2">
        <f t="shared" si="24"/>
        <v>0</v>
      </c>
      <c r="L47" s="2">
        <f t="shared" si="25"/>
        <v>0</v>
      </c>
      <c r="M47" s="2"/>
      <c r="N47" s="2">
        <v>2</v>
      </c>
      <c r="O47" s="2"/>
      <c r="P47" s="2">
        <v>0</v>
      </c>
      <c r="Q47" s="2">
        <v>0.5</v>
      </c>
      <c r="R47" s="2"/>
      <c r="S47" s="2"/>
      <c r="T47" s="2"/>
      <c r="U47" s="2"/>
      <c r="V47" s="2">
        <f t="shared" si="26"/>
        <v>2.5</v>
      </c>
      <c r="W47" s="2">
        <v>2.5</v>
      </c>
      <c r="X47" s="2">
        <f t="shared" si="27"/>
        <v>2.5</v>
      </c>
      <c r="Y47" s="3">
        <f t="shared" si="28"/>
        <v>20</v>
      </c>
      <c r="Z47" s="5">
        <f t="shared" si="29"/>
        <v>0.25</v>
      </c>
      <c r="AA47" s="5">
        <f t="shared" si="30"/>
        <v>20.25</v>
      </c>
      <c r="AB47" s="2">
        <f t="shared" si="31"/>
        <v>11</v>
      </c>
      <c r="AC47" s="6" t="s">
        <v>64</v>
      </c>
      <c r="AD47" s="4">
        <v>0.5</v>
      </c>
      <c r="AE47" s="2">
        <f t="shared" si="32"/>
        <v>4.5</v>
      </c>
      <c r="AF47" s="2">
        <f t="shared" si="33"/>
        <v>2.25</v>
      </c>
      <c r="AG47" s="2">
        <f t="shared" si="34"/>
        <v>2</v>
      </c>
      <c r="AH47" s="6" t="s">
        <v>71</v>
      </c>
      <c r="AI47" s="4"/>
      <c r="AJ47" s="2">
        <f t="shared" si="35"/>
        <v>6</v>
      </c>
      <c r="AK47" s="2">
        <f t="shared" si="36"/>
        <v>1.5</v>
      </c>
      <c r="AL47" s="2">
        <f t="shared" si="37"/>
        <v>1</v>
      </c>
      <c r="AM47" s="2">
        <f t="shared" si="38"/>
        <v>3</v>
      </c>
      <c r="AN47" s="2">
        <f t="shared" si="39"/>
        <v>2</v>
      </c>
      <c r="AO47" s="2"/>
      <c r="AP47" s="2"/>
      <c r="AQ47" s="2">
        <f t="shared" si="40"/>
        <v>0</v>
      </c>
      <c r="AR47" s="2"/>
      <c r="AS47" s="2">
        <f t="shared" si="22"/>
        <v>0</v>
      </c>
      <c r="AT47" s="2">
        <f t="shared" si="41"/>
        <v>13</v>
      </c>
      <c r="AU47" s="2">
        <f t="shared" si="42"/>
        <v>13</v>
      </c>
      <c r="AV47" s="2">
        <f t="shared" si="23"/>
        <v>15.5</v>
      </c>
      <c r="AW47" s="1" t="s">
        <v>193</v>
      </c>
      <c r="AX47" s="1" t="s">
        <v>89</v>
      </c>
      <c r="AY47" s="2" t="s">
        <v>56</v>
      </c>
      <c r="AZ47" s="15" t="s">
        <v>405</v>
      </c>
      <c r="BA47" s="13"/>
      <c r="BB47" s="13"/>
    </row>
    <row r="48" spans="1:54" s="12" customFormat="1" ht="42" customHeight="1" thickTop="1" thickBot="1">
      <c r="A48" s="6" t="s">
        <v>166</v>
      </c>
      <c r="B48" s="1" t="s">
        <v>176</v>
      </c>
      <c r="C48" s="1" t="s">
        <v>160</v>
      </c>
      <c r="D48" s="10" t="s">
        <v>56</v>
      </c>
      <c r="E48" s="3">
        <v>31</v>
      </c>
      <c r="F48" s="4">
        <v>0.25</v>
      </c>
      <c r="G48" s="3">
        <v>29</v>
      </c>
      <c r="H48" s="4">
        <v>0.5</v>
      </c>
      <c r="I48" s="2"/>
      <c r="J48" s="2"/>
      <c r="K48" s="2">
        <f t="shared" si="24"/>
        <v>0</v>
      </c>
      <c r="L48" s="2">
        <f t="shared" si="25"/>
        <v>0</v>
      </c>
      <c r="M48" s="2">
        <v>2</v>
      </c>
      <c r="N48" s="2"/>
      <c r="O48" s="2"/>
      <c r="P48" s="2"/>
      <c r="Q48" s="2">
        <v>0.5</v>
      </c>
      <c r="R48" s="2"/>
      <c r="S48" s="2"/>
      <c r="T48" s="2"/>
      <c r="U48" s="2"/>
      <c r="V48" s="10">
        <f t="shared" si="26"/>
        <v>2.5</v>
      </c>
      <c r="W48" s="2">
        <v>2.5</v>
      </c>
      <c r="X48" s="2">
        <f t="shared" si="27"/>
        <v>2.5</v>
      </c>
      <c r="Y48" s="3">
        <f t="shared" si="28"/>
        <v>21</v>
      </c>
      <c r="Z48" s="5">
        <f t="shared" si="29"/>
        <v>0.5</v>
      </c>
      <c r="AA48" s="5">
        <f t="shared" si="30"/>
        <v>21.5</v>
      </c>
      <c r="AB48" s="2">
        <f t="shared" si="31"/>
        <v>11</v>
      </c>
      <c r="AC48" s="6" t="s">
        <v>75</v>
      </c>
      <c r="AD48" s="4">
        <v>0.25</v>
      </c>
      <c r="AE48" s="2">
        <f t="shared" si="32"/>
        <v>7.25</v>
      </c>
      <c r="AF48" s="2">
        <f t="shared" si="33"/>
        <v>3.625</v>
      </c>
      <c r="AG48" s="2">
        <f t="shared" si="34"/>
        <v>2</v>
      </c>
      <c r="AH48" s="6" t="s">
        <v>60</v>
      </c>
      <c r="AI48" s="4">
        <v>0.25</v>
      </c>
      <c r="AJ48" s="2">
        <f t="shared" si="35"/>
        <v>3.25</v>
      </c>
      <c r="AK48" s="2">
        <f t="shared" si="36"/>
        <v>0.8125</v>
      </c>
      <c r="AL48" s="2">
        <f t="shared" si="37"/>
        <v>0.8125</v>
      </c>
      <c r="AM48" s="2">
        <f t="shared" si="38"/>
        <v>2.8125</v>
      </c>
      <c r="AN48" s="2">
        <f t="shared" si="39"/>
        <v>2</v>
      </c>
      <c r="AO48" s="2"/>
      <c r="AP48" s="2"/>
      <c r="AQ48" s="2">
        <f t="shared" si="40"/>
        <v>0</v>
      </c>
      <c r="AR48" s="2"/>
      <c r="AS48" s="2">
        <f t="shared" si="22"/>
        <v>0</v>
      </c>
      <c r="AT48" s="2">
        <f t="shared" si="41"/>
        <v>13</v>
      </c>
      <c r="AU48" s="2">
        <f t="shared" si="42"/>
        <v>13</v>
      </c>
      <c r="AV48" s="2">
        <f t="shared" si="23"/>
        <v>15.5</v>
      </c>
      <c r="AW48" s="1" t="s">
        <v>176</v>
      </c>
      <c r="AX48" s="1" t="s">
        <v>160</v>
      </c>
      <c r="AY48" s="2" t="s">
        <v>56</v>
      </c>
      <c r="AZ48" s="15" t="s">
        <v>423</v>
      </c>
      <c r="BA48" s="13"/>
      <c r="BB48" s="13"/>
    </row>
    <row r="49" spans="1:54" ht="42" customHeight="1" thickTop="1" thickBot="1">
      <c r="A49" s="6" t="s">
        <v>169</v>
      </c>
      <c r="B49" s="1" t="s">
        <v>117</v>
      </c>
      <c r="C49" s="1" t="s">
        <v>89</v>
      </c>
      <c r="D49" s="2" t="s">
        <v>56</v>
      </c>
      <c r="E49" s="3">
        <v>28</v>
      </c>
      <c r="F49" s="4">
        <v>0.5</v>
      </c>
      <c r="G49" s="3">
        <v>26</v>
      </c>
      <c r="H49" s="4">
        <v>0.25</v>
      </c>
      <c r="I49" s="2"/>
      <c r="J49" s="2"/>
      <c r="K49" s="2">
        <f t="shared" si="24"/>
        <v>0</v>
      </c>
      <c r="L49" s="2">
        <f t="shared" si="25"/>
        <v>0</v>
      </c>
      <c r="M49" s="2">
        <v>2</v>
      </c>
      <c r="N49" s="2"/>
      <c r="O49" s="2"/>
      <c r="P49" s="2"/>
      <c r="Q49" s="2">
        <v>0.5</v>
      </c>
      <c r="R49" s="2"/>
      <c r="S49" s="2"/>
      <c r="T49" s="2"/>
      <c r="U49" s="2"/>
      <c r="V49" s="2">
        <f t="shared" si="26"/>
        <v>2.5</v>
      </c>
      <c r="W49" s="2">
        <v>2.5</v>
      </c>
      <c r="X49" s="2">
        <f t="shared" si="27"/>
        <v>2.5</v>
      </c>
      <c r="Y49" s="3">
        <f t="shared" si="28"/>
        <v>18</v>
      </c>
      <c r="Z49" s="5">
        <f t="shared" si="29"/>
        <v>0.25</v>
      </c>
      <c r="AA49" s="5">
        <f t="shared" si="30"/>
        <v>18.25</v>
      </c>
      <c r="AB49" s="2">
        <f t="shared" si="31"/>
        <v>11</v>
      </c>
      <c r="AC49" s="6" t="s">
        <v>98</v>
      </c>
      <c r="AD49" s="4">
        <v>0.5</v>
      </c>
      <c r="AE49" s="2">
        <f t="shared" si="32"/>
        <v>15.5</v>
      </c>
      <c r="AF49" s="2">
        <f t="shared" si="33"/>
        <v>7.75</v>
      </c>
      <c r="AG49" s="2">
        <f t="shared" si="34"/>
        <v>2</v>
      </c>
      <c r="AH49" s="6" t="s">
        <v>61</v>
      </c>
      <c r="AI49" s="4">
        <v>0.5</v>
      </c>
      <c r="AJ49" s="2">
        <f t="shared" si="35"/>
        <v>1.5</v>
      </c>
      <c r="AK49" s="2">
        <f t="shared" si="36"/>
        <v>0.375</v>
      </c>
      <c r="AL49" s="2">
        <f t="shared" si="37"/>
        <v>0.375</v>
      </c>
      <c r="AM49" s="2">
        <f t="shared" si="38"/>
        <v>2.375</v>
      </c>
      <c r="AN49" s="2">
        <f t="shared" si="39"/>
        <v>2</v>
      </c>
      <c r="AO49" s="2"/>
      <c r="AP49" s="2"/>
      <c r="AQ49" s="2">
        <f t="shared" si="40"/>
        <v>0</v>
      </c>
      <c r="AR49" s="2"/>
      <c r="AS49" s="2">
        <f t="shared" ref="AS49:AS80" si="43">IF(AQ49&gt;1,1,AQ49)</f>
        <v>0</v>
      </c>
      <c r="AT49" s="2">
        <f t="shared" si="41"/>
        <v>13</v>
      </c>
      <c r="AU49" s="2">
        <f t="shared" si="42"/>
        <v>13</v>
      </c>
      <c r="AV49" s="2">
        <f t="shared" si="23"/>
        <v>15.5</v>
      </c>
      <c r="AW49" s="1" t="s">
        <v>117</v>
      </c>
      <c r="AX49" s="1" t="s">
        <v>89</v>
      </c>
      <c r="AY49" s="2" t="s">
        <v>56</v>
      </c>
      <c r="AZ49" s="15" t="s">
        <v>401</v>
      </c>
      <c r="BA49" s="44"/>
      <c r="BB49" s="43"/>
    </row>
    <row r="50" spans="1:54" ht="42" customHeight="1" thickTop="1" thickBot="1">
      <c r="A50" s="6" t="s">
        <v>172</v>
      </c>
      <c r="B50" s="1" t="s">
        <v>164</v>
      </c>
      <c r="C50" s="1" t="s">
        <v>165</v>
      </c>
      <c r="D50" s="2" t="s">
        <v>56</v>
      </c>
      <c r="E50" s="3">
        <v>31</v>
      </c>
      <c r="F50" s="4"/>
      <c r="G50" s="3">
        <v>23</v>
      </c>
      <c r="H50" s="4">
        <v>0.75</v>
      </c>
      <c r="I50" s="2"/>
      <c r="J50" s="2"/>
      <c r="K50" s="2">
        <f t="shared" si="24"/>
        <v>0</v>
      </c>
      <c r="L50" s="2">
        <f t="shared" si="25"/>
        <v>0</v>
      </c>
      <c r="M50" s="2"/>
      <c r="N50" s="2">
        <v>2</v>
      </c>
      <c r="O50" s="2"/>
      <c r="P50" s="2"/>
      <c r="Q50" s="2">
        <v>0.5</v>
      </c>
      <c r="R50" s="2"/>
      <c r="S50" s="2"/>
      <c r="T50" s="2"/>
      <c r="U50" s="2"/>
      <c r="V50" s="2">
        <f t="shared" si="26"/>
        <v>2.5</v>
      </c>
      <c r="W50" s="2">
        <v>2.5</v>
      </c>
      <c r="X50" s="2">
        <f t="shared" si="27"/>
        <v>2.5</v>
      </c>
      <c r="Y50" s="3">
        <f t="shared" si="28"/>
        <v>15</v>
      </c>
      <c r="Z50" s="5">
        <f t="shared" si="29"/>
        <v>0.75</v>
      </c>
      <c r="AA50" s="5">
        <f t="shared" si="30"/>
        <v>15.75</v>
      </c>
      <c r="AB50" s="2">
        <f t="shared" si="31"/>
        <v>11</v>
      </c>
      <c r="AC50" s="6" t="s">
        <v>103</v>
      </c>
      <c r="AD50" s="4">
        <v>0.25</v>
      </c>
      <c r="AE50" s="2">
        <f t="shared" si="32"/>
        <v>17.25</v>
      </c>
      <c r="AF50" s="2">
        <f t="shared" si="33"/>
        <v>8.625</v>
      </c>
      <c r="AG50" s="2">
        <f t="shared" si="34"/>
        <v>2</v>
      </c>
      <c r="AH50" s="6" t="s">
        <v>64</v>
      </c>
      <c r="AI50" s="4">
        <v>0.75</v>
      </c>
      <c r="AJ50" s="2">
        <f t="shared" si="35"/>
        <v>4.75</v>
      </c>
      <c r="AK50" s="2">
        <f t="shared" si="36"/>
        <v>1.1875</v>
      </c>
      <c r="AL50" s="2">
        <f t="shared" si="37"/>
        <v>1</v>
      </c>
      <c r="AM50" s="2">
        <f t="shared" si="38"/>
        <v>3</v>
      </c>
      <c r="AN50" s="2">
        <f t="shared" si="39"/>
        <v>2</v>
      </c>
      <c r="AO50" s="2"/>
      <c r="AP50" s="2"/>
      <c r="AQ50" s="2">
        <f t="shared" si="40"/>
        <v>0</v>
      </c>
      <c r="AR50" s="2"/>
      <c r="AS50" s="2">
        <f t="shared" si="43"/>
        <v>0</v>
      </c>
      <c r="AT50" s="2">
        <f t="shared" si="41"/>
        <v>13</v>
      </c>
      <c r="AU50" s="2">
        <f t="shared" si="42"/>
        <v>13</v>
      </c>
      <c r="AV50" s="2">
        <f t="shared" si="23"/>
        <v>15.5</v>
      </c>
      <c r="AW50" s="1" t="s">
        <v>164</v>
      </c>
      <c r="AX50" s="1" t="s">
        <v>165</v>
      </c>
      <c r="AY50" s="2" t="s">
        <v>56</v>
      </c>
      <c r="AZ50" s="15" t="s">
        <v>419</v>
      </c>
      <c r="BA50" s="13"/>
      <c r="BB50" s="13"/>
    </row>
    <row r="51" spans="1:54" ht="42" customHeight="1" thickTop="1" thickBot="1">
      <c r="A51" s="6" t="s">
        <v>175</v>
      </c>
      <c r="B51" s="1" t="s">
        <v>173</v>
      </c>
      <c r="C51" s="1" t="s">
        <v>174</v>
      </c>
      <c r="D51" s="2" t="s">
        <v>56</v>
      </c>
      <c r="E51" s="3">
        <v>22</v>
      </c>
      <c r="F51" s="4">
        <v>0.75</v>
      </c>
      <c r="G51" s="3">
        <v>16</v>
      </c>
      <c r="H51" s="4"/>
      <c r="I51" s="2"/>
      <c r="J51" s="2">
        <v>2.5</v>
      </c>
      <c r="K51" s="2">
        <f t="shared" si="24"/>
        <v>2.5</v>
      </c>
      <c r="L51" s="2">
        <f t="shared" si="25"/>
        <v>2.5</v>
      </c>
      <c r="M51" s="2">
        <v>2</v>
      </c>
      <c r="N51" s="2"/>
      <c r="O51" s="2"/>
      <c r="P51" s="2">
        <v>0.5</v>
      </c>
      <c r="Q51" s="2">
        <v>0.5</v>
      </c>
      <c r="R51" s="2"/>
      <c r="S51" s="2"/>
      <c r="T51" s="2"/>
      <c r="U51" s="2"/>
      <c r="V51" s="10">
        <f t="shared" si="26"/>
        <v>5.5</v>
      </c>
      <c r="W51" s="2">
        <v>5.5</v>
      </c>
      <c r="X51" s="2">
        <f t="shared" si="27"/>
        <v>5.5</v>
      </c>
      <c r="Y51" s="3">
        <f t="shared" si="28"/>
        <v>8</v>
      </c>
      <c r="Z51" s="5">
        <f t="shared" si="29"/>
        <v>0</v>
      </c>
      <c r="AA51" s="5">
        <f t="shared" si="30"/>
        <v>8</v>
      </c>
      <c r="AB51" s="2">
        <f t="shared" si="31"/>
        <v>8</v>
      </c>
      <c r="AC51" s="6" t="s">
        <v>75</v>
      </c>
      <c r="AD51" s="4">
        <v>0.25</v>
      </c>
      <c r="AE51" s="2">
        <f t="shared" si="32"/>
        <v>7.25</v>
      </c>
      <c r="AF51" s="2">
        <f t="shared" si="33"/>
        <v>3.625</v>
      </c>
      <c r="AG51" s="2">
        <f t="shared" si="34"/>
        <v>2</v>
      </c>
      <c r="AH51" s="6" t="s">
        <v>61</v>
      </c>
      <c r="AI51" s="4"/>
      <c r="AJ51" s="2">
        <f t="shared" si="35"/>
        <v>1</v>
      </c>
      <c r="AK51" s="2">
        <f t="shared" si="36"/>
        <v>0.25</v>
      </c>
      <c r="AL51" s="2">
        <f t="shared" si="37"/>
        <v>0.25</v>
      </c>
      <c r="AM51" s="2">
        <f t="shared" si="38"/>
        <v>2.25</v>
      </c>
      <c r="AN51" s="2">
        <f t="shared" si="39"/>
        <v>2</v>
      </c>
      <c r="AO51" s="2"/>
      <c r="AP51" s="2"/>
      <c r="AQ51" s="2">
        <f t="shared" si="40"/>
        <v>0</v>
      </c>
      <c r="AR51" s="2"/>
      <c r="AS51" s="2">
        <f t="shared" si="43"/>
        <v>0</v>
      </c>
      <c r="AT51" s="2">
        <f t="shared" si="41"/>
        <v>10</v>
      </c>
      <c r="AU51" s="2">
        <f t="shared" si="42"/>
        <v>10</v>
      </c>
      <c r="AV51" s="2">
        <f t="shared" si="23"/>
        <v>15.5</v>
      </c>
      <c r="AW51" s="1" t="s">
        <v>173</v>
      </c>
      <c r="AX51" s="1" t="s">
        <v>174</v>
      </c>
      <c r="AY51" s="2" t="s">
        <v>56</v>
      </c>
      <c r="AZ51" s="15" t="s">
        <v>422</v>
      </c>
      <c r="BA51" s="13"/>
      <c r="BB51" s="13"/>
    </row>
    <row r="52" spans="1:54" ht="42" customHeight="1" thickTop="1" thickBot="1">
      <c r="A52" s="6" t="s">
        <v>177</v>
      </c>
      <c r="B52" s="1" t="s">
        <v>119</v>
      </c>
      <c r="C52" s="1" t="s">
        <v>120</v>
      </c>
      <c r="D52" s="2" t="s">
        <v>56</v>
      </c>
      <c r="E52" s="3">
        <v>28</v>
      </c>
      <c r="F52" s="4">
        <v>0.5</v>
      </c>
      <c r="G52" s="3">
        <v>26</v>
      </c>
      <c r="H52" s="4">
        <v>0.5</v>
      </c>
      <c r="I52" s="2"/>
      <c r="J52" s="2"/>
      <c r="K52" s="2">
        <f t="shared" si="24"/>
        <v>0</v>
      </c>
      <c r="L52" s="2">
        <f t="shared" si="25"/>
        <v>0</v>
      </c>
      <c r="M52" s="2">
        <v>2</v>
      </c>
      <c r="N52" s="2"/>
      <c r="O52" s="2"/>
      <c r="P52" s="2"/>
      <c r="Q52" s="2">
        <v>0.5</v>
      </c>
      <c r="R52" s="2"/>
      <c r="S52" s="2"/>
      <c r="T52" s="2"/>
      <c r="U52" s="2"/>
      <c r="V52" s="2">
        <f t="shared" si="26"/>
        <v>2.5</v>
      </c>
      <c r="W52" s="2">
        <v>2.5</v>
      </c>
      <c r="X52" s="2">
        <f t="shared" si="27"/>
        <v>2.5</v>
      </c>
      <c r="Y52" s="3">
        <f t="shared" si="28"/>
        <v>18</v>
      </c>
      <c r="Z52" s="5">
        <f t="shared" si="29"/>
        <v>0.5</v>
      </c>
      <c r="AA52" s="5">
        <f t="shared" si="30"/>
        <v>18.5</v>
      </c>
      <c r="AB52" s="2">
        <f t="shared" si="31"/>
        <v>11</v>
      </c>
      <c r="AC52" s="6" t="s">
        <v>64</v>
      </c>
      <c r="AD52" s="4">
        <v>0.5</v>
      </c>
      <c r="AE52" s="2">
        <f t="shared" si="32"/>
        <v>4.5</v>
      </c>
      <c r="AF52" s="2">
        <f t="shared" si="33"/>
        <v>2.25</v>
      </c>
      <c r="AG52" s="2">
        <f t="shared" si="34"/>
        <v>2</v>
      </c>
      <c r="AH52" s="6" t="s">
        <v>78</v>
      </c>
      <c r="AI52" s="4">
        <v>0</v>
      </c>
      <c r="AJ52" s="2">
        <f t="shared" si="35"/>
        <v>8</v>
      </c>
      <c r="AK52" s="2">
        <f t="shared" si="36"/>
        <v>2</v>
      </c>
      <c r="AL52" s="2">
        <f t="shared" si="37"/>
        <v>1</v>
      </c>
      <c r="AM52" s="2">
        <f t="shared" si="38"/>
        <v>3</v>
      </c>
      <c r="AN52" s="2">
        <f t="shared" si="39"/>
        <v>2</v>
      </c>
      <c r="AO52" s="2"/>
      <c r="AP52" s="2"/>
      <c r="AQ52" s="2">
        <f t="shared" si="40"/>
        <v>0</v>
      </c>
      <c r="AR52" s="2"/>
      <c r="AS52" s="2">
        <f t="shared" si="43"/>
        <v>0</v>
      </c>
      <c r="AT52" s="2">
        <f t="shared" si="41"/>
        <v>13</v>
      </c>
      <c r="AU52" s="2">
        <f t="shared" si="42"/>
        <v>13</v>
      </c>
      <c r="AV52" s="2">
        <f t="shared" si="23"/>
        <v>15.5</v>
      </c>
      <c r="AW52" s="1" t="s">
        <v>119</v>
      </c>
      <c r="AX52" s="1" t="s">
        <v>120</v>
      </c>
      <c r="AY52" s="2" t="s">
        <v>56</v>
      </c>
      <c r="AZ52" s="15" t="s">
        <v>402</v>
      </c>
      <c r="BA52" s="44"/>
      <c r="BB52" s="43"/>
    </row>
    <row r="53" spans="1:54" ht="42" customHeight="1" thickTop="1" thickBot="1">
      <c r="A53" s="6" t="s">
        <v>179</v>
      </c>
      <c r="B53" s="1" t="s">
        <v>170</v>
      </c>
      <c r="C53" s="1" t="s">
        <v>171</v>
      </c>
      <c r="D53" s="2" t="s">
        <v>56</v>
      </c>
      <c r="E53" s="3">
        <v>28</v>
      </c>
      <c r="F53" s="4">
        <v>0.25</v>
      </c>
      <c r="G53" s="3">
        <v>26</v>
      </c>
      <c r="H53" s="4">
        <v>0.25</v>
      </c>
      <c r="I53" s="2"/>
      <c r="J53" s="2"/>
      <c r="K53" s="2">
        <f t="shared" si="24"/>
        <v>0</v>
      </c>
      <c r="L53" s="2">
        <f t="shared" si="25"/>
        <v>0</v>
      </c>
      <c r="M53" s="2">
        <v>2</v>
      </c>
      <c r="N53" s="2"/>
      <c r="O53" s="2"/>
      <c r="P53" s="2"/>
      <c r="Q53" s="2">
        <v>0.5</v>
      </c>
      <c r="R53" s="2"/>
      <c r="S53" s="2"/>
      <c r="T53" s="2"/>
      <c r="U53" s="2"/>
      <c r="V53" s="10">
        <f t="shared" si="26"/>
        <v>2.5</v>
      </c>
      <c r="W53" s="2">
        <v>2.5</v>
      </c>
      <c r="X53" s="2">
        <f t="shared" si="27"/>
        <v>2.5</v>
      </c>
      <c r="Y53" s="3">
        <f t="shared" si="28"/>
        <v>18</v>
      </c>
      <c r="Z53" s="5">
        <f t="shared" si="29"/>
        <v>0.25</v>
      </c>
      <c r="AA53" s="5">
        <f t="shared" si="30"/>
        <v>18.25</v>
      </c>
      <c r="AB53" s="2">
        <f t="shared" si="31"/>
        <v>11</v>
      </c>
      <c r="AC53" s="6" t="s">
        <v>60</v>
      </c>
      <c r="AD53" s="4">
        <v>0.5</v>
      </c>
      <c r="AE53" s="2">
        <f t="shared" si="32"/>
        <v>3.5</v>
      </c>
      <c r="AF53" s="2">
        <f t="shared" si="33"/>
        <v>1.75</v>
      </c>
      <c r="AG53" s="2">
        <f t="shared" si="34"/>
        <v>1.75</v>
      </c>
      <c r="AH53" s="6" t="s">
        <v>71</v>
      </c>
      <c r="AI53" s="4">
        <v>0.5</v>
      </c>
      <c r="AJ53" s="2">
        <f t="shared" si="35"/>
        <v>6.5</v>
      </c>
      <c r="AK53" s="2">
        <f t="shared" si="36"/>
        <v>1.625</v>
      </c>
      <c r="AL53" s="2">
        <f t="shared" si="37"/>
        <v>1</v>
      </c>
      <c r="AM53" s="2">
        <f t="shared" si="38"/>
        <v>2.75</v>
      </c>
      <c r="AN53" s="2">
        <f t="shared" si="39"/>
        <v>2</v>
      </c>
      <c r="AO53" s="2"/>
      <c r="AP53" s="2"/>
      <c r="AQ53" s="2">
        <f t="shared" si="40"/>
        <v>0</v>
      </c>
      <c r="AR53" s="2"/>
      <c r="AS53" s="2">
        <f t="shared" si="43"/>
        <v>0</v>
      </c>
      <c r="AT53" s="2">
        <f t="shared" si="41"/>
        <v>13</v>
      </c>
      <c r="AU53" s="2">
        <f t="shared" si="42"/>
        <v>13</v>
      </c>
      <c r="AV53" s="2">
        <f t="shared" si="23"/>
        <v>15.5</v>
      </c>
      <c r="AW53" s="1" t="s">
        <v>170</v>
      </c>
      <c r="AX53" s="1" t="s">
        <v>171</v>
      </c>
      <c r="AY53" s="2" t="s">
        <v>56</v>
      </c>
      <c r="AZ53" s="15" t="s">
        <v>421</v>
      </c>
      <c r="BA53" s="13"/>
      <c r="BB53" s="13"/>
    </row>
    <row r="54" spans="1:54" ht="42" customHeight="1" thickTop="1" thickBot="1">
      <c r="A54" s="6" t="s">
        <v>181</v>
      </c>
      <c r="B54" s="1" t="s">
        <v>157</v>
      </c>
      <c r="C54" s="1" t="s">
        <v>74</v>
      </c>
      <c r="D54" s="2" t="s">
        <v>56</v>
      </c>
      <c r="E54" s="3">
        <v>26</v>
      </c>
      <c r="F54" s="4">
        <v>0.5</v>
      </c>
      <c r="G54" s="3">
        <v>22</v>
      </c>
      <c r="H54" s="4"/>
      <c r="I54" s="2"/>
      <c r="J54" s="2"/>
      <c r="K54" s="2">
        <f t="shared" si="24"/>
        <v>0</v>
      </c>
      <c r="L54" s="2">
        <f t="shared" si="25"/>
        <v>0</v>
      </c>
      <c r="M54" s="2">
        <v>2</v>
      </c>
      <c r="N54" s="2"/>
      <c r="O54" s="2"/>
      <c r="P54" s="2"/>
      <c r="Q54" s="2">
        <v>0.5</v>
      </c>
      <c r="R54" s="2"/>
      <c r="S54" s="2"/>
      <c r="T54" s="2"/>
      <c r="U54" s="2"/>
      <c r="V54" s="2">
        <f t="shared" si="26"/>
        <v>2.5</v>
      </c>
      <c r="W54" s="2">
        <v>2.5</v>
      </c>
      <c r="X54" s="2">
        <f t="shared" si="27"/>
        <v>2.5</v>
      </c>
      <c r="Y54" s="3">
        <f t="shared" si="28"/>
        <v>14</v>
      </c>
      <c r="Z54" s="5">
        <f t="shared" si="29"/>
        <v>0</v>
      </c>
      <c r="AA54" s="5">
        <f t="shared" si="30"/>
        <v>14</v>
      </c>
      <c r="AB54" s="2">
        <f t="shared" si="31"/>
        <v>11</v>
      </c>
      <c r="AC54" s="6" t="s">
        <v>60</v>
      </c>
      <c r="AD54" s="4">
        <v>0.5</v>
      </c>
      <c r="AE54" s="2">
        <f t="shared" si="32"/>
        <v>3.5</v>
      </c>
      <c r="AF54" s="2">
        <f t="shared" si="33"/>
        <v>1.75</v>
      </c>
      <c r="AG54" s="2">
        <f t="shared" si="34"/>
        <v>1.75</v>
      </c>
      <c r="AH54" s="6" t="s">
        <v>61</v>
      </c>
      <c r="AI54" s="4">
        <v>0.75</v>
      </c>
      <c r="AJ54" s="2">
        <f t="shared" si="35"/>
        <v>1.75</v>
      </c>
      <c r="AK54" s="2">
        <f t="shared" si="36"/>
        <v>0.4375</v>
      </c>
      <c r="AL54" s="2">
        <f t="shared" si="37"/>
        <v>0.4375</v>
      </c>
      <c r="AM54" s="2">
        <f t="shared" si="38"/>
        <v>2.1875</v>
      </c>
      <c r="AN54" s="2">
        <f t="shared" si="39"/>
        <v>2</v>
      </c>
      <c r="AO54" s="2"/>
      <c r="AP54" s="2"/>
      <c r="AQ54" s="2">
        <f t="shared" si="40"/>
        <v>0</v>
      </c>
      <c r="AR54" s="2"/>
      <c r="AS54" s="2">
        <f t="shared" si="43"/>
        <v>0</v>
      </c>
      <c r="AT54" s="2">
        <f t="shared" si="41"/>
        <v>13</v>
      </c>
      <c r="AU54" s="2">
        <f t="shared" si="42"/>
        <v>13</v>
      </c>
      <c r="AV54" s="2">
        <f t="shared" si="23"/>
        <v>15.5</v>
      </c>
      <c r="AW54" s="1" t="s">
        <v>157</v>
      </c>
      <c r="AX54" s="1" t="s">
        <v>74</v>
      </c>
      <c r="AY54" s="2" t="s">
        <v>56</v>
      </c>
      <c r="AZ54" s="15" t="s">
        <v>416</v>
      </c>
      <c r="BA54" s="13"/>
      <c r="BB54" s="13"/>
    </row>
    <row r="55" spans="1:54" ht="42" customHeight="1" thickTop="1" thickBot="1">
      <c r="A55" s="6" t="s">
        <v>184</v>
      </c>
      <c r="B55" s="1" t="s">
        <v>339</v>
      </c>
      <c r="C55" s="1" t="s">
        <v>252</v>
      </c>
      <c r="D55" s="2" t="s">
        <v>56</v>
      </c>
      <c r="E55" s="3">
        <v>30</v>
      </c>
      <c r="F55" s="4"/>
      <c r="G55" s="3">
        <v>26</v>
      </c>
      <c r="H55" s="4">
        <v>0.5</v>
      </c>
      <c r="I55" s="2"/>
      <c r="J55" s="2"/>
      <c r="K55" s="2">
        <f t="shared" si="24"/>
        <v>0</v>
      </c>
      <c r="L55" s="2">
        <f t="shared" si="25"/>
        <v>0</v>
      </c>
      <c r="M55" s="2">
        <v>2</v>
      </c>
      <c r="N55" s="2"/>
      <c r="O55" s="2"/>
      <c r="P55" s="2"/>
      <c r="Q55" s="2">
        <v>0.5</v>
      </c>
      <c r="R55" s="2"/>
      <c r="S55" s="2"/>
      <c r="T55" s="2"/>
      <c r="U55" s="2"/>
      <c r="V55" s="2">
        <f t="shared" si="26"/>
        <v>2.5</v>
      </c>
      <c r="W55" s="2">
        <v>2.5</v>
      </c>
      <c r="X55" s="2">
        <f t="shared" si="27"/>
        <v>2.5</v>
      </c>
      <c r="Y55" s="3">
        <f t="shared" si="28"/>
        <v>18</v>
      </c>
      <c r="Z55" s="5">
        <f t="shared" si="29"/>
        <v>0.5</v>
      </c>
      <c r="AA55" s="5">
        <f t="shared" si="30"/>
        <v>18.5</v>
      </c>
      <c r="AB55" s="2">
        <f t="shared" si="31"/>
        <v>11</v>
      </c>
      <c r="AC55" s="6" t="s">
        <v>60</v>
      </c>
      <c r="AD55" s="4">
        <v>0.25</v>
      </c>
      <c r="AE55" s="2">
        <f t="shared" si="32"/>
        <v>3.25</v>
      </c>
      <c r="AF55" s="2">
        <f t="shared" si="33"/>
        <v>1.625</v>
      </c>
      <c r="AG55" s="2">
        <f t="shared" si="34"/>
        <v>1.625</v>
      </c>
      <c r="AH55" s="6" t="s">
        <v>57</v>
      </c>
      <c r="AI55" s="4"/>
      <c r="AJ55" s="2">
        <f t="shared" si="35"/>
        <v>2</v>
      </c>
      <c r="AK55" s="2">
        <f t="shared" si="36"/>
        <v>0.5</v>
      </c>
      <c r="AL55" s="2">
        <f t="shared" si="37"/>
        <v>0.5</v>
      </c>
      <c r="AM55" s="2">
        <f t="shared" si="38"/>
        <v>2.125</v>
      </c>
      <c r="AN55" s="2">
        <f t="shared" si="39"/>
        <v>2</v>
      </c>
      <c r="AO55" s="2"/>
      <c r="AP55" s="2"/>
      <c r="AQ55" s="2">
        <f t="shared" si="40"/>
        <v>0</v>
      </c>
      <c r="AR55" s="2"/>
      <c r="AS55" s="2">
        <f t="shared" si="43"/>
        <v>0</v>
      </c>
      <c r="AT55" s="2">
        <f t="shared" si="41"/>
        <v>13</v>
      </c>
      <c r="AU55" s="2">
        <f t="shared" si="42"/>
        <v>13</v>
      </c>
      <c r="AV55" s="2">
        <f t="shared" si="23"/>
        <v>15.5</v>
      </c>
      <c r="AW55" s="1" t="s">
        <v>339</v>
      </c>
      <c r="AX55" s="1" t="s">
        <v>252</v>
      </c>
      <c r="AY55" s="2" t="s">
        <v>56</v>
      </c>
      <c r="AZ55" s="15" t="s">
        <v>466</v>
      </c>
      <c r="BA55" s="13"/>
      <c r="BB55" s="13"/>
    </row>
    <row r="56" spans="1:54" ht="42" customHeight="1" thickTop="1" thickBot="1">
      <c r="A56" s="6" t="s">
        <v>186</v>
      </c>
      <c r="B56" s="1" t="s">
        <v>94</v>
      </c>
      <c r="C56" s="1" t="s">
        <v>95</v>
      </c>
      <c r="D56" s="2" t="s">
        <v>56</v>
      </c>
      <c r="E56" s="3">
        <v>28</v>
      </c>
      <c r="F56" s="4">
        <v>0.75</v>
      </c>
      <c r="G56" s="3">
        <v>28</v>
      </c>
      <c r="H56" s="4">
        <v>0.75</v>
      </c>
      <c r="I56" s="2"/>
      <c r="J56" s="2"/>
      <c r="K56" s="2">
        <f t="shared" si="24"/>
        <v>0</v>
      </c>
      <c r="L56" s="2">
        <f t="shared" si="25"/>
        <v>0</v>
      </c>
      <c r="M56" s="2"/>
      <c r="N56" s="2">
        <v>2</v>
      </c>
      <c r="O56" s="2"/>
      <c r="P56" s="2"/>
      <c r="Q56" s="2">
        <v>0.5</v>
      </c>
      <c r="R56" s="2"/>
      <c r="S56" s="2"/>
      <c r="T56" s="2"/>
      <c r="U56" s="2"/>
      <c r="V56" s="2">
        <f t="shared" si="26"/>
        <v>2.5</v>
      </c>
      <c r="W56" s="2">
        <v>2.5</v>
      </c>
      <c r="X56" s="2">
        <f t="shared" si="27"/>
        <v>2.5</v>
      </c>
      <c r="Y56" s="3">
        <f t="shared" si="28"/>
        <v>20</v>
      </c>
      <c r="Z56" s="5">
        <f t="shared" si="29"/>
        <v>0.75</v>
      </c>
      <c r="AA56" s="5">
        <f t="shared" si="30"/>
        <v>20.75</v>
      </c>
      <c r="AB56" s="2">
        <f t="shared" si="31"/>
        <v>11</v>
      </c>
      <c r="AC56" s="6" t="s">
        <v>84</v>
      </c>
      <c r="AD56" s="4"/>
      <c r="AE56" s="2">
        <f t="shared" si="32"/>
        <v>10</v>
      </c>
      <c r="AF56" s="2">
        <f t="shared" si="33"/>
        <v>5</v>
      </c>
      <c r="AG56" s="2">
        <f t="shared" si="34"/>
        <v>2</v>
      </c>
      <c r="AH56" s="6"/>
      <c r="AI56" s="4">
        <v>0.75</v>
      </c>
      <c r="AJ56" s="2">
        <f t="shared" si="35"/>
        <v>0.75</v>
      </c>
      <c r="AK56" s="2">
        <f t="shared" si="36"/>
        <v>0.1875</v>
      </c>
      <c r="AL56" s="2">
        <f t="shared" si="37"/>
        <v>0.1875</v>
      </c>
      <c r="AM56" s="2">
        <f t="shared" si="38"/>
        <v>2.1875</v>
      </c>
      <c r="AN56" s="2">
        <f t="shared" si="39"/>
        <v>2</v>
      </c>
      <c r="AO56" s="2"/>
      <c r="AP56" s="2"/>
      <c r="AQ56" s="2">
        <f t="shared" si="40"/>
        <v>0</v>
      </c>
      <c r="AR56" s="2"/>
      <c r="AS56" s="2">
        <f t="shared" si="43"/>
        <v>0</v>
      </c>
      <c r="AT56" s="2">
        <f t="shared" si="41"/>
        <v>13</v>
      </c>
      <c r="AU56" s="2">
        <f t="shared" si="42"/>
        <v>13</v>
      </c>
      <c r="AV56" s="2">
        <f t="shared" si="23"/>
        <v>15.5</v>
      </c>
      <c r="AW56" s="1" t="s">
        <v>94</v>
      </c>
      <c r="AX56" s="1" t="s">
        <v>95</v>
      </c>
      <c r="AY56" s="13" t="s">
        <v>56</v>
      </c>
      <c r="AZ56" s="15" t="s">
        <v>388</v>
      </c>
      <c r="BA56" s="44"/>
      <c r="BB56" s="43"/>
    </row>
    <row r="57" spans="1:54" ht="42" customHeight="1" thickTop="1" thickBot="1">
      <c r="A57" s="6" t="s">
        <v>188</v>
      </c>
      <c r="B57" s="1" t="s">
        <v>254</v>
      </c>
      <c r="C57" s="1" t="s">
        <v>59</v>
      </c>
      <c r="D57" s="2" t="s">
        <v>56</v>
      </c>
      <c r="E57" s="3">
        <v>26</v>
      </c>
      <c r="F57" s="4"/>
      <c r="G57" s="3">
        <v>24</v>
      </c>
      <c r="H57" s="4"/>
      <c r="I57" s="2"/>
      <c r="J57" s="2"/>
      <c r="K57" s="2">
        <f t="shared" si="24"/>
        <v>0</v>
      </c>
      <c r="L57" s="2">
        <f t="shared" si="25"/>
        <v>0</v>
      </c>
      <c r="M57" s="2">
        <v>2</v>
      </c>
      <c r="N57" s="2">
        <v>0</v>
      </c>
      <c r="O57" s="2"/>
      <c r="P57" s="2"/>
      <c r="Q57" s="2">
        <v>0.5</v>
      </c>
      <c r="R57" s="2"/>
      <c r="S57" s="2"/>
      <c r="T57" s="2"/>
      <c r="U57" s="2"/>
      <c r="V57" s="2">
        <f t="shared" si="26"/>
        <v>2.5</v>
      </c>
      <c r="W57" s="2">
        <v>2.5</v>
      </c>
      <c r="X57" s="2">
        <f t="shared" si="27"/>
        <v>2.5</v>
      </c>
      <c r="Y57" s="3">
        <f t="shared" si="28"/>
        <v>16</v>
      </c>
      <c r="Z57" s="5">
        <f t="shared" si="29"/>
        <v>0</v>
      </c>
      <c r="AA57" s="5">
        <f t="shared" si="30"/>
        <v>16</v>
      </c>
      <c r="AB57" s="2">
        <f t="shared" si="31"/>
        <v>11</v>
      </c>
      <c r="AC57" s="6" t="s">
        <v>57</v>
      </c>
      <c r="AD57" s="4">
        <v>0.5</v>
      </c>
      <c r="AE57" s="2">
        <f t="shared" si="32"/>
        <v>2.5</v>
      </c>
      <c r="AF57" s="2">
        <f t="shared" si="33"/>
        <v>1.25</v>
      </c>
      <c r="AG57" s="2">
        <f t="shared" si="34"/>
        <v>1.25</v>
      </c>
      <c r="AH57" s="6" t="s">
        <v>60</v>
      </c>
      <c r="AI57" s="4">
        <v>0.25</v>
      </c>
      <c r="AJ57" s="2">
        <f t="shared" si="35"/>
        <v>3.25</v>
      </c>
      <c r="AK57" s="2">
        <f t="shared" si="36"/>
        <v>0.8125</v>
      </c>
      <c r="AL57" s="2">
        <f t="shared" si="37"/>
        <v>0.8125</v>
      </c>
      <c r="AM57" s="2">
        <f t="shared" si="38"/>
        <v>2.0625</v>
      </c>
      <c r="AN57" s="2">
        <f t="shared" si="39"/>
        <v>2</v>
      </c>
      <c r="AO57" s="2"/>
      <c r="AP57" s="2"/>
      <c r="AQ57" s="2">
        <f t="shared" si="40"/>
        <v>0</v>
      </c>
      <c r="AR57" s="2"/>
      <c r="AS57" s="2">
        <f t="shared" si="43"/>
        <v>0</v>
      </c>
      <c r="AT57" s="2">
        <f t="shared" si="41"/>
        <v>13</v>
      </c>
      <c r="AU57" s="2">
        <f t="shared" si="42"/>
        <v>13</v>
      </c>
      <c r="AV57" s="2">
        <f t="shared" si="23"/>
        <v>15.5</v>
      </c>
      <c r="AW57" s="1" t="s">
        <v>254</v>
      </c>
      <c r="AX57" s="1" t="s">
        <v>59</v>
      </c>
      <c r="AY57" s="2" t="s">
        <v>56</v>
      </c>
      <c r="AZ57" s="15" t="s">
        <v>447</v>
      </c>
      <c r="BA57" s="13"/>
      <c r="BB57" s="13"/>
    </row>
    <row r="58" spans="1:54" ht="42" customHeight="1" thickTop="1" thickBot="1">
      <c r="A58" s="6" t="s">
        <v>190</v>
      </c>
      <c r="B58" s="1" t="s">
        <v>141</v>
      </c>
      <c r="C58" s="1" t="s">
        <v>133</v>
      </c>
      <c r="D58" s="2" t="s">
        <v>56</v>
      </c>
      <c r="E58" s="3">
        <v>26</v>
      </c>
      <c r="F58" s="4">
        <v>0.75</v>
      </c>
      <c r="G58" s="3">
        <v>24</v>
      </c>
      <c r="H58" s="4">
        <v>0.75</v>
      </c>
      <c r="I58" s="2"/>
      <c r="J58" s="2"/>
      <c r="K58" s="2">
        <f t="shared" si="24"/>
        <v>0</v>
      </c>
      <c r="L58" s="2">
        <f t="shared" si="25"/>
        <v>0</v>
      </c>
      <c r="M58" s="2">
        <v>2</v>
      </c>
      <c r="N58" s="2"/>
      <c r="O58" s="2"/>
      <c r="P58" s="2"/>
      <c r="Q58" s="2">
        <v>0.5</v>
      </c>
      <c r="R58" s="2"/>
      <c r="S58" s="2"/>
      <c r="T58" s="2"/>
      <c r="U58" s="2"/>
      <c r="V58" s="2">
        <f t="shared" si="26"/>
        <v>2.5</v>
      </c>
      <c r="W58" s="2">
        <v>2.5</v>
      </c>
      <c r="X58" s="2">
        <f t="shared" si="27"/>
        <v>2.5</v>
      </c>
      <c r="Y58" s="3">
        <f t="shared" si="28"/>
        <v>16</v>
      </c>
      <c r="Z58" s="5">
        <f t="shared" si="29"/>
        <v>0.75</v>
      </c>
      <c r="AA58" s="5">
        <f t="shared" si="30"/>
        <v>16.75</v>
      </c>
      <c r="AB58" s="2">
        <f t="shared" si="31"/>
        <v>11</v>
      </c>
      <c r="AC58" s="6" t="s">
        <v>75</v>
      </c>
      <c r="AD58" s="4">
        <v>0.25</v>
      </c>
      <c r="AE58" s="2">
        <f t="shared" si="32"/>
        <v>7.25</v>
      </c>
      <c r="AF58" s="2">
        <f t="shared" si="33"/>
        <v>3.625</v>
      </c>
      <c r="AG58" s="2">
        <f t="shared" si="34"/>
        <v>2</v>
      </c>
      <c r="AH58" s="6" t="s">
        <v>60</v>
      </c>
      <c r="AI58" s="4">
        <v>0.5</v>
      </c>
      <c r="AJ58" s="2">
        <f t="shared" si="35"/>
        <v>3.5</v>
      </c>
      <c r="AK58" s="2">
        <f t="shared" si="36"/>
        <v>0.875</v>
      </c>
      <c r="AL58" s="2">
        <f t="shared" si="37"/>
        <v>0.875</v>
      </c>
      <c r="AM58" s="2">
        <f t="shared" si="38"/>
        <v>2.875</v>
      </c>
      <c r="AN58" s="2">
        <f t="shared" si="39"/>
        <v>2</v>
      </c>
      <c r="AO58" s="2"/>
      <c r="AP58" s="2"/>
      <c r="AQ58" s="2">
        <f t="shared" si="40"/>
        <v>0</v>
      </c>
      <c r="AR58" s="2"/>
      <c r="AS58" s="2">
        <f t="shared" si="43"/>
        <v>0</v>
      </c>
      <c r="AT58" s="2">
        <f t="shared" si="41"/>
        <v>13</v>
      </c>
      <c r="AU58" s="2">
        <f t="shared" si="42"/>
        <v>13</v>
      </c>
      <c r="AV58" s="2">
        <f t="shared" si="23"/>
        <v>15.5</v>
      </c>
      <c r="AW58" s="1" t="s">
        <v>141</v>
      </c>
      <c r="AX58" s="1" t="s">
        <v>133</v>
      </c>
      <c r="AY58" s="2" t="s">
        <v>56</v>
      </c>
      <c r="AZ58" s="15" t="s">
        <v>411</v>
      </c>
      <c r="BA58" s="15" t="s">
        <v>378</v>
      </c>
      <c r="BB58" s="15" t="s">
        <v>391</v>
      </c>
    </row>
    <row r="59" spans="1:54" ht="42" customHeight="1" thickTop="1" thickBot="1">
      <c r="A59" s="6" t="s">
        <v>192</v>
      </c>
      <c r="B59" s="1" t="s">
        <v>372</v>
      </c>
      <c r="C59" s="1" t="s">
        <v>171</v>
      </c>
      <c r="D59" s="2" t="s">
        <v>56</v>
      </c>
      <c r="E59" s="3">
        <v>20</v>
      </c>
      <c r="F59" s="4">
        <v>0.5</v>
      </c>
      <c r="G59" s="3">
        <v>18</v>
      </c>
      <c r="H59" s="4">
        <v>0.75</v>
      </c>
      <c r="I59" s="2"/>
      <c r="J59" s="2"/>
      <c r="K59" s="2">
        <f t="shared" si="24"/>
        <v>0</v>
      </c>
      <c r="L59" s="2">
        <f t="shared" si="25"/>
        <v>0</v>
      </c>
      <c r="M59" s="2">
        <v>2</v>
      </c>
      <c r="N59" s="2"/>
      <c r="O59" s="2"/>
      <c r="P59" s="2"/>
      <c r="Q59" s="2">
        <v>0.5</v>
      </c>
      <c r="R59" s="2"/>
      <c r="S59" s="2"/>
      <c r="T59" s="2"/>
      <c r="U59" s="2"/>
      <c r="V59" s="2">
        <f t="shared" si="26"/>
        <v>2.5</v>
      </c>
      <c r="W59" s="2">
        <v>2.5</v>
      </c>
      <c r="X59" s="2">
        <f t="shared" si="27"/>
        <v>2.5</v>
      </c>
      <c r="Y59" s="3">
        <f t="shared" si="28"/>
        <v>10</v>
      </c>
      <c r="Z59" s="5">
        <f t="shared" si="29"/>
        <v>0.75</v>
      </c>
      <c r="AA59" s="5">
        <f t="shared" si="30"/>
        <v>10.75</v>
      </c>
      <c r="AB59" s="2">
        <f t="shared" si="31"/>
        <v>10.75</v>
      </c>
      <c r="AC59" s="6" t="s">
        <v>60</v>
      </c>
      <c r="AD59" s="4">
        <v>0.5</v>
      </c>
      <c r="AE59" s="2">
        <f t="shared" si="32"/>
        <v>3.5</v>
      </c>
      <c r="AF59" s="2">
        <f t="shared" si="33"/>
        <v>1.75</v>
      </c>
      <c r="AG59" s="2">
        <f t="shared" si="34"/>
        <v>1.75</v>
      </c>
      <c r="AH59" s="6" t="s">
        <v>57</v>
      </c>
      <c r="AI59" s="4"/>
      <c r="AJ59" s="2">
        <f t="shared" si="35"/>
        <v>2</v>
      </c>
      <c r="AK59" s="2">
        <f t="shared" si="36"/>
        <v>0.5</v>
      </c>
      <c r="AL59" s="2">
        <f t="shared" si="37"/>
        <v>0.5</v>
      </c>
      <c r="AM59" s="2">
        <f t="shared" si="38"/>
        <v>2.25</v>
      </c>
      <c r="AN59" s="2">
        <f t="shared" si="39"/>
        <v>2</v>
      </c>
      <c r="AO59" s="2"/>
      <c r="AP59" s="2"/>
      <c r="AQ59" s="2">
        <f t="shared" si="40"/>
        <v>0</v>
      </c>
      <c r="AR59" s="2"/>
      <c r="AS59" s="2">
        <f t="shared" si="43"/>
        <v>0</v>
      </c>
      <c r="AT59" s="2">
        <f t="shared" si="41"/>
        <v>12.75</v>
      </c>
      <c r="AU59" s="2">
        <f t="shared" si="42"/>
        <v>12.75</v>
      </c>
      <c r="AV59" s="2">
        <f t="shared" si="23"/>
        <v>15.25</v>
      </c>
      <c r="AW59" s="1" t="s">
        <v>372</v>
      </c>
      <c r="AX59" s="1" t="s">
        <v>171</v>
      </c>
      <c r="AY59" s="2" t="s">
        <v>56</v>
      </c>
      <c r="AZ59" s="15" t="s">
        <v>473</v>
      </c>
      <c r="BA59" s="13"/>
      <c r="BB59" s="13"/>
    </row>
    <row r="60" spans="1:54" ht="42" customHeight="1" thickTop="1" thickBot="1">
      <c r="A60" s="6" t="s">
        <v>194</v>
      </c>
      <c r="B60" s="1" t="s">
        <v>101</v>
      </c>
      <c r="C60" s="1" t="s">
        <v>102</v>
      </c>
      <c r="D60" s="2" t="s">
        <v>56</v>
      </c>
      <c r="E60" s="3">
        <v>21</v>
      </c>
      <c r="F60" s="4">
        <v>0.75</v>
      </c>
      <c r="G60" s="3">
        <v>15</v>
      </c>
      <c r="H60" s="4"/>
      <c r="I60" s="2"/>
      <c r="J60" s="2">
        <v>2.5</v>
      </c>
      <c r="K60" s="2">
        <f t="shared" si="24"/>
        <v>2.5</v>
      </c>
      <c r="L60" s="2">
        <f t="shared" si="25"/>
        <v>2.5</v>
      </c>
      <c r="M60" s="2">
        <v>2</v>
      </c>
      <c r="N60" s="2"/>
      <c r="O60" s="2"/>
      <c r="P60" s="2"/>
      <c r="Q60" s="2">
        <v>0.5</v>
      </c>
      <c r="R60" s="2"/>
      <c r="S60" s="2"/>
      <c r="T60" s="2">
        <v>1</v>
      </c>
      <c r="U60" s="2"/>
      <c r="V60" s="2">
        <f t="shared" si="26"/>
        <v>6</v>
      </c>
      <c r="W60" s="2">
        <v>6</v>
      </c>
      <c r="X60" s="2">
        <f t="shared" si="27"/>
        <v>6</v>
      </c>
      <c r="Y60" s="3">
        <f t="shared" si="28"/>
        <v>7</v>
      </c>
      <c r="Z60" s="5">
        <f t="shared" si="29"/>
        <v>0</v>
      </c>
      <c r="AA60" s="5">
        <f t="shared" si="30"/>
        <v>7</v>
      </c>
      <c r="AB60" s="2">
        <f t="shared" si="31"/>
        <v>7</v>
      </c>
      <c r="AC60" s="6" t="s">
        <v>64</v>
      </c>
      <c r="AD60" s="4">
        <v>0.5</v>
      </c>
      <c r="AE60" s="2">
        <f t="shared" si="32"/>
        <v>4.5</v>
      </c>
      <c r="AF60" s="2">
        <f t="shared" si="33"/>
        <v>2.25</v>
      </c>
      <c r="AG60" s="2">
        <f t="shared" si="34"/>
        <v>2</v>
      </c>
      <c r="AH60" s="6" t="s">
        <v>57</v>
      </c>
      <c r="AI60" s="4">
        <v>0.5</v>
      </c>
      <c r="AJ60" s="2">
        <f t="shared" si="35"/>
        <v>2.5</v>
      </c>
      <c r="AK60" s="2">
        <f t="shared" si="36"/>
        <v>0.625</v>
      </c>
      <c r="AL60" s="2">
        <f t="shared" si="37"/>
        <v>0.625</v>
      </c>
      <c r="AM60" s="2">
        <f t="shared" si="38"/>
        <v>2.625</v>
      </c>
      <c r="AN60" s="2">
        <f t="shared" si="39"/>
        <v>2</v>
      </c>
      <c r="AO60" s="2"/>
      <c r="AP60" s="2"/>
      <c r="AQ60" s="2">
        <f t="shared" si="40"/>
        <v>0</v>
      </c>
      <c r="AR60" s="2"/>
      <c r="AS60" s="2">
        <f t="shared" si="43"/>
        <v>0</v>
      </c>
      <c r="AT60" s="2">
        <f t="shared" si="41"/>
        <v>9</v>
      </c>
      <c r="AU60" s="2">
        <f t="shared" si="42"/>
        <v>9</v>
      </c>
      <c r="AV60" s="2">
        <v>15</v>
      </c>
      <c r="AW60" s="1" t="s">
        <v>101</v>
      </c>
      <c r="AX60" s="1" t="s">
        <v>102</v>
      </c>
      <c r="AY60" s="13" t="s">
        <v>56</v>
      </c>
      <c r="AZ60" s="15" t="s">
        <v>391</v>
      </c>
      <c r="BA60" s="15" t="s">
        <v>392</v>
      </c>
      <c r="BB60" s="15" t="s">
        <v>393</v>
      </c>
    </row>
    <row r="61" spans="1:54" ht="42" customHeight="1" thickTop="1" thickBot="1">
      <c r="A61" s="6" t="s">
        <v>196</v>
      </c>
      <c r="B61" s="1" t="s">
        <v>317</v>
      </c>
      <c r="C61" s="1" t="s">
        <v>89</v>
      </c>
      <c r="D61" s="2" t="s">
        <v>56</v>
      </c>
      <c r="E61" s="3">
        <v>20</v>
      </c>
      <c r="F61" s="4">
        <v>0.5</v>
      </c>
      <c r="G61" s="3">
        <v>18</v>
      </c>
      <c r="H61" s="4">
        <v>0.5</v>
      </c>
      <c r="I61" s="2"/>
      <c r="J61" s="2"/>
      <c r="K61" s="2">
        <f t="shared" si="24"/>
        <v>0</v>
      </c>
      <c r="L61" s="2">
        <f t="shared" si="25"/>
        <v>0</v>
      </c>
      <c r="M61" s="2">
        <v>2</v>
      </c>
      <c r="N61" s="2"/>
      <c r="O61" s="2"/>
      <c r="P61" s="2"/>
      <c r="Q61" s="2">
        <v>0.5</v>
      </c>
      <c r="R61" s="2"/>
      <c r="S61" s="2"/>
      <c r="T61" s="2"/>
      <c r="U61" s="2"/>
      <c r="V61" s="2">
        <f t="shared" si="26"/>
        <v>2.5</v>
      </c>
      <c r="W61" s="2">
        <v>2.5</v>
      </c>
      <c r="X61" s="2">
        <f t="shared" si="27"/>
        <v>2.5</v>
      </c>
      <c r="Y61" s="3">
        <f t="shared" si="28"/>
        <v>10</v>
      </c>
      <c r="Z61" s="5">
        <f t="shared" si="29"/>
        <v>0.5</v>
      </c>
      <c r="AA61" s="5">
        <f t="shared" si="30"/>
        <v>10.5</v>
      </c>
      <c r="AB61" s="2">
        <f t="shared" si="31"/>
        <v>10.5</v>
      </c>
      <c r="AC61" s="6" t="s">
        <v>68</v>
      </c>
      <c r="AD61" s="4">
        <v>0.25</v>
      </c>
      <c r="AE61" s="2">
        <f t="shared" si="32"/>
        <v>5.25</v>
      </c>
      <c r="AF61" s="2">
        <f t="shared" si="33"/>
        <v>2.625</v>
      </c>
      <c r="AG61" s="2">
        <f t="shared" si="34"/>
        <v>2</v>
      </c>
      <c r="AH61" s="6" t="s">
        <v>71</v>
      </c>
      <c r="AI61" s="4">
        <v>0.25</v>
      </c>
      <c r="AJ61" s="2">
        <f t="shared" si="35"/>
        <v>6.25</v>
      </c>
      <c r="AK61" s="2">
        <f t="shared" si="36"/>
        <v>1.5625</v>
      </c>
      <c r="AL61" s="2">
        <f t="shared" si="37"/>
        <v>1</v>
      </c>
      <c r="AM61" s="2">
        <f t="shared" si="38"/>
        <v>3</v>
      </c>
      <c r="AN61" s="2">
        <f t="shared" si="39"/>
        <v>2</v>
      </c>
      <c r="AO61" s="2"/>
      <c r="AP61" s="2"/>
      <c r="AQ61" s="2">
        <f t="shared" si="40"/>
        <v>0</v>
      </c>
      <c r="AR61" s="2"/>
      <c r="AS61" s="2">
        <f t="shared" si="43"/>
        <v>0</v>
      </c>
      <c r="AT61" s="2">
        <f t="shared" si="41"/>
        <v>12.5</v>
      </c>
      <c r="AU61" s="2">
        <f t="shared" si="42"/>
        <v>12.5</v>
      </c>
      <c r="AV61" s="2">
        <f>X61+AU61</f>
        <v>15</v>
      </c>
      <c r="AW61" s="1" t="s">
        <v>317</v>
      </c>
      <c r="AX61" s="1" t="s">
        <v>89</v>
      </c>
      <c r="AY61" s="2" t="s">
        <v>56</v>
      </c>
      <c r="AZ61" s="15" t="s">
        <v>443</v>
      </c>
      <c r="BA61" s="15" t="s">
        <v>384</v>
      </c>
      <c r="BB61" s="15" t="s">
        <v>464</v>
      </c>
    </row>
    <row r="62" spans="1:54" ht="42" customHeight="1" thickTop="1" thickBot="1">
      <c r="A62" s="6" t="s">
        <v>198</v>
      </c>
      <c r="B62" s="1" t="s">
        <v>284</v>
      </c>
      <c r="C62" s="1" t="s">
        <v>285</v>
      </c>
      <c r="D62" s="2" t="s">
        <v>56</v>
      </c>
      <c r="E62" s="3">
        <v>20</v>
      </c>
      <c r="F62" s="4">
        <v>0.5</v>
      </c>
      <c r="G62" s="3">
        <v>20</v>
      </c>
      <c r="H62" s="4">
        <v>0.5</v>
      </c>
      <c r="I62" s="2"/>
      <c r="J62" s="2"/>
      <c r="K62" s="2">
        <f t="shared" si="24"/>
        <v>0</v>
      </c>
      <c r="L62" s="2">
        <f t="shared" si="25"/>
        <v>0</v>
      </c>
      <c r="M62" s="2">
        <v>2</v>
      </c>
      <c r="N62" s="2"/>
      <c r="O62" s="2"/>
      <c r="P62" s="2"/>
      <c r="Q62" s="2">
        <v>0.5</v>
      </c>
      <c r="R62" s="2"/>
      <c r="S62" s="2"/>
      <c r="T62" s="2">
        <v>1</v>
      </c>
      <c r="U62" s="2"/>
      <c r="V62" s="2">
        <f t="shared" si="26"/>
        <v>3.5</v>
      </c>
      <c r="W62" s="2">
        <v>3.5</v>
      </c>
      <c r="X62" s="2">
        <f t="shared" si="27"/>
        <v>3.5</v>
      </c>
      <c r="Y62" s="3">
        <f t="shared" si="28"/>
        <v>12</v>
      </c>
      <c r="Z62" s="5">
        <f t="shared" si="29"/>
        <v>0.5</v>
      </c>
      <c r="AA62" s="5">
        <f t="shared" si="30"/>
        <v>12.5</v>
      </c>
      <c r="AB62" s="2">
        <f t="shared" si="31"/>
        <v>11</v>
      </c>
      <c r="AC62" s="6"/>
      <c r="AD62" s="4"/>
      <c r="AE62" s="2">
        <f t="shared" si="32"/>
        <v>0</v>
      </c>
      <c r="AF62" s="2">
        <f t="shared" si="33"/>
        <v>0</v>
      </c>
      <c r="AG62" s="2">
        <f t="shared" si="34"/>
        <v>0</v>
      </c>
      <c r="AH62" s="6" t="s">
        <v>61</v>
      </c>
      <c r="AI62" s="4">
        <v>0.75</v>
      </c>
      <c r="AJ62" s="2">
        <f t="shared" si="35"/>
        <v>1.75</v>
      </c>
      <c r="AK62" s="2">
        <f t="shared" si="36"/>
        <v>0.4375</v>
      </c>
      <c r="AL62" s="2">
        <f t="shared" si="37"/>
        <v>0.4375</v>
      </c>
      <c r="AM62" s="2">
        <f t="shared" si="38"/>
        <v>0.4375</v>
      </c>
      <c r="AN62" s="2">
        <f t="shared" si="39"/>
        <v>0.4375</v>
      </c>
      <c r="AO62" s="2"/>
      <c r="AP62" s="2"/>
      <c r="AQ62" s="2">
        <f t="shared" si="40"/>
        <v>0</v>
      </c>
      <c r="AR62" s="2"/>
      <c r="AS62" s="2">
        <f t="shared" si="43"/>
        <v>0</v>
      </c>
      <c r="AT62" s="2">
        <f t="shared" si="41"/>
        <v>11.4375</v>
      </c>
      <c r="AU62" s="2">
        <f t="shared" si="42"/>
        <v>11.4375</v>
      </c>
      <c r="AV62" s="2">
        <f>X62+AU62</f>
        <v>14.9375</v>
      </c>
      <c r="AW62" s="1" t="s">
        <v>284</v>
      </c>
      <c r="AX62" s="1" t="s">
        <v>285</v>
      </c>
      <c r="AY62" s="2" t="s">
        <v>56</v>
      </c>
      <c r="AZ62" s="15" t="s">
        <v>378</v>
      </c>
      <c r="BA62" s="13"/>
      <c r="BB62" s="13"/>
    </row>
    <row r="63" spans="1:54" ht="42" customHeight="1" thickTop="1" thickBot="1">
      <c r="A63" s="6" t="s">
        <v>200</v>
      </c>
      <c r="B63" s="1" t="s">
        <v>350</v>
      </c>
      <c r="C63" s="1" t="s">
        <v>351</v>
      </c>
      <c r="D63" s="2" t="s">
        <v>56</v>
      </c>
      <c r="E63" s="3">
        <v>29</v>
      </c>
      <c r="F63" s="4">
        <v>0.5</v>
      </c>
      <c r="G63" s="3">
        <v>27</v>
      </c>
      <c r="H63" s="4">
        <v>0.5</v>
      </c>
      <c r="I63" s="2"/>
      <c r="J63" s="2"/>
      <c r="K63" s="2">
        <f t="shared" si="24"/>
        <v>0</v>
      </c>
      <c r="L63" s="2">
        <f t="shared" si="25"/>
        <v>0</v>
      </c>
      <c r="M63" s="2">
        <v>2</v>
      </c>
      <c r="N63" s="2"/>
      <c r="O63" s="2"/>
      <c r="P63" s="2"/>
      <c r="Q63" s="2">
        <v>0.5</v>
      </c>
      <c r="R63" s="2"/>
      <c r="S63" s="2"/>
      <c r="T63" s="2"/>
      <c r="U63" s="2"/>
      <c r="V63" s="2">
        <f t="shared" si="26"/>
        <v>2.5</v>
      </c>
      <c r="W63" s="2">
        <v>2.5</v>
      </c>
      <c r="X63" s="2">
        <f t="shared" si="27"/>
        <v>2.5</v>
      </c>
      <c r="Y63" s="3">
        <f t="shared" si="28"/>
        <v>19</v>
      </c>
      <c r="Z63" s="5">
        <f t="shared" si="29"/>
        <v>0.5</v>
      </c>
      <c r="AA63" s="5">
        <f t="shared" si="30"/>
        <v>19.5</v>
      </c>
      <c r="AB63" s="2">
        <f t="shared" si="31"/>
        <v>11</v>
      </c>
      <c r="AC63" s="6"/>
      <c r="AD63" s="4">
        <v>0.75</v>
      </c>
      <c r="AE63" s="2">
        <f t="shared" si="32"/>
        <v>0.75</v>
      </c>
      <c r="AF63" s="2">
        <f t="shared" si="33"/>
        <v>0.375</v>
      </c>
      <c r="AG63" s="2">
        <f t="shared" si="34"/>
        <v>0.375</v>
      </c>
      <c r="AH63" s="6" t="s">
        <v>87</v>
      </c>
      <c r="AI63" s="4">
        <v>0.75</v>
      </c>
      <c r="AJ63" s="2">
        <f t="shared" si="35"/>
        <v>11.75</v>
      </c>
      <c r="AK63" s="2">
        <f t="shared" si="36"/>
        <v>2.9375</v>
      </c>
      <c r="AL63" s="2">
        <f t="shared" si="37"/>
        <v>1</v>
      </c>
      <c r="AM63" s="2">
        <f t="shared" si="38"/>
        <v>1.375</v>
      </c>
      <c r="AN63" s="2">
        <f t="shared" si="39"/>
        <v>1.375</v>
      </c>
      <c r="AO63" s="2"/>
      <c r="AP63" s="2"/>
      <c r="AQ63" s="2">
        <f t="shared" si="40"/>
        <v>0</v>
      </c>
      <c r="AR63" s="2"/>
      <c r="AS63" s="2">
        <f t="shared" si="43"/>
        <v>0</v>
      </c>
      <c r="AT63" s="2">
        <f t="shared" si="41"/>
        <v>12.375</v>
      </c>
      <c r="AU63" s="2">
        <f t="shared" si="42"/>
        <v>12.375</v>
      </c>
      <c r="AV63" s="2">
        <f>X63+AU63</f>
        <v>14.875</v>
      </c>
      <c r="AW63" s="1" t="s">
        <v>350</v>
      </c>
      <c r="AX63" s="1" t="s">
        <v>351</v>
      </c>
      <c r="AY63" s="2" t="s">
        <v>56</v>
      </c>
      <c r="AZ63" s="15" t="s">
        <v>378</v>
      </c>
      <c r="BA63" s="15" t="s">
        <v>444</v>
      </c>
      <c r="BB63" s="15" t="s">
        <v>391</v>
      </c>
    </row>
    <row r="64" spans="1:54" ht="42" customHeight="1" thickTop="1" thickBot="1">
      <c r="A64" s="6" t="s">
        <v>203</v>
      </c>
      <c r="B64" s="1" t="s">
        <v>294</v>
      </c>
      <c r="C64" s="1" t="s">
        <v>130</v>
      </c>
      <c r="D64" s="2" t="s">
        <v>67</v>
      </c>
      <c r="E64" s="3">
        <v>24</v>
      </c>
      <c r="F64" s="4"/>
      <c r="G64" s="3">
        <v>24</v>
      </c>
      <c r="H64" s="4"/>
      <c r="I64" s="2"/>
      <c r="J64" s="2"/>
      <c r="K64" s="2">
        <f t="shared" si="24"/>
        <v>0</v>
      </c>
      <c r="L64" s="2">
        <f t="shared" si="25"/>
        <v>0</v>
      </c>
      <c r="M64" s="2"/>
      <c r="N64" s="2"/>
      <c r="O64" s="2"/>
      <c r="P64" s="2"/>
      <c r="Q64" s="2">
        <v>0.5</v>
      </c>
      <c r="R64" s="2"/>
      <c r="S64" s="2">
        <f>0.5/2</f>
        <v>0.25</v>
      </c>
      <c r="T64" s="2">
        <v>1</v>
      </c>
      <c r="U64" s="2"/>
      <c r="V64" s="2">
        <f t="shared" si="26"/>
        <v>1.75</v>
      </c>
      <c r="W64" s="2">
        <v>1.75</v>
      </c>
      <c r="X64" s="2">
        <f t="shared" si="27"/>
        <v>1.75</v>
      </c>
      <c r="Y64" s="3">
        <f t="shared" si="28"/>
        <v>16</v>
      </c>
      <c r="Z64" s="5">
        <f t="shared" si="29"/>
        <v>0</v>
      </c>
      <c r="AA64" s="5">
        <f t="shared" si="30"/>
        <v>16</v>
      </c>
      <c r="AB64" s="2">
        <f t="shared" si="31"/>
        <v>11</v>
      </c>
      <c r="AC64" s="6" t="s">
        <v>75</v>
      </c>
      <c r="AD64" s="4">
        <v>0.25</v>
      </c>
      <c r="AE64" s="2">
        <f t="shared" si="32"/>
        <v>7.25</v>
      </c>
      <c r="AF64" s="2">
        <f t="shared" si="33"/>
        <v>3.625</v>
      </c>
      <c r="AG64" s="2">
        <f t="shared" si="34"/>
        <v>2</v>
      </c>
      <c r="AH64" s="6"/>
      <c r="AI64" s="4"/>
      <c r="AJ64" s="2">
        <f t="shared" si="35"/>
        <v>0</v>
      </c>
      <c r="AK64" s="2">
        <f t="shared" si="36"/>
        <v>0</v>
      </c>
      <c r="AL64" s="2">
        <f t="shared" si="37"/>
        <v>0</v>
      </c>
      <c r="AM64" s="2">
        <f t="shared" si="38"/>
        <v>2</v>
      </c>
      <c r="AN64" s="2">
        <f t="shared" si="39"/>
        <v>2</v>
      </c>
      <c r="AO64" s="2"/>
      <c r="AP64" s="2"/>
      <c r="AQ64" s="2">
        <f t="shared" si="40"/>
        <v>0</v>
      </c>
      <c r="AR64" s="2"/>
      <c r="AS64" s="2">
        <f t="shared" si="43"/>
        <v>0</v>
      </c>
      <c r="AT64" s="2">
        <f t="shared" si="41"/>
        <v>13</v>
      </c>
      <c r="AU64" s="2">
        <f t="shared" si="42"/>
        <v>13</v>
      </c>
      <c r="AV64" s="2">
        <f>X64+AU64</f>
        <v>14.75</v>
      </c>
      <c r="AW64" s="1" t="s">
        <v>294</v>
      </c>
      <c r="AX64" s="1" t="s">
        <v>130</v>
      </c>
      <c r="AY64" s="2" t="s">
        <v>67</v>
      </c>
      <c r="AZ64" s="15" t="s">
        <v>409</v>
      </c>
      <c r="BA64" s="15" t="s">
        <v>422</v>
      </c>
      <c r="BB64" s="45" t="s">
        <v>383</v>
      </c>
    </row>
    <row r="65" spans="1:54" ht="42" customHeight="1" thickTop="1" thickBot="1">
      <c r="A65" s="6" t="s">
        <v>205</v>
      </c>
      <c r="B65" s="1" t="s">
        <v>358</v>
      </c>
      <c r="C65" s="1" t="s">
        <v>354</v>
      </c>
      <c r="D65" s="2" t="s">
        <v>56</v>
      </c>
      <c r="E65" s="3">
        <v>31</v>
      </c>
      <c r="F65" s="4">
        <v>0.5</v>
      </c>
      <c r="G65" s="3">
        <v>29</v>
      </c>
      <c r="H65" s="4">
        <v>0.5</v>
      </c>
      <c r="I65" s="2"/>
      <c r="J65" s="2"/>
      <c r="K65" s="2">
        <f t="shared" si="24"/>
        <v>0</v>
      </c>
      <c r="L65" s="2">
        <f t="shared" si="25"/>
        <v>0</v>
      </c>
      <c r="M65" s="2">
        <v>2</v>
      </c>
      <c r="N65" s="2"/>
      <c r="O65" s="2"/>
      <c r="P65" s="2"/>
      <c r="Q65" s="2">
        <v>0.5</v>
      </c>
      <c r="R65" s="2"/>
      <c r="S65" s="2"/>
      <c r="T65" s="2"/>
      <c r="U65" s="2"/>
      <c r="V65" s="2">
        <f t="shared" si="26"/>
        <v>2.5</v>
      </c>
      <c r="W65" s="2">
        <v>2.5</v>
      </c>
      <c r="X65" s="2">
        <f t="shared" si="27"/>
        <v>2.5</v>
      </c>
      <c r="Y65" s="3">
        <f t="shared" si="28"/>
        <v>21</v>
      </c>
      <c r="Z65" s="5">
        <f t="shared" si="29"/>
        <v>0.5</v>
      </c>
      <c r="AA65" s="5">
        <f t="shared" si="30"/>
        <v>21.5</v>
      </c>
      <c r="AB65" s="2">
        <f t="shared" si="31"/>
        <v>11</v>
      </c>
      <c r="AC65" s="6"/>
      <c r="AD65" s="4"/>
      <c r="AE65" s="2">
        <f t="shared" si="32"/>
        <v>0</v>
      </c>
      <c r="AF65" s="2">
        <f t="shared" si="33"/>
        <v>0</v>
      </c>
      <c r="AG65" s="2">
        <f t="shared" si="34"/>
        <v>0</v>
      </c>
      <c r="AH65" s="6" t="s">
        <v>64</v>
      </c>
      <c r="AI65" s="4">
        <v>0.25</v>
      </c>
      <c r="AJ65" s="2">
        <f t="shared" si="35"/>
        <v>4.25</v>
      </c>
      <c r="AK65" s="2">
        <f t="shared" si="36"/>
        <v>1.0625</v>
      </c>
      <c r="AL65" s="2">
        <f t="shared" si="37"/>
        <v>1</v>
      </c>
      <c r="AM65" s="2">
        <f t="shared" si="38"/>
        <v>1</v>
      </c>
      <c r="AN65" s="2">
        <f t="shared" si="39"/>
        <v>1</v>
      </c>
      <c r="AO65" s="2"/>
      <c r="AP65" s="2"/>
      <c r="AQ65" s="2">
        <f t="shared" si="40"/>
        <v>0</v>
      </c>
      <c r="AR65" s="2"/>
      <c r="AS65" s="2">
        <f t="shared" si="43"/>
        <v>0</v>
      </c>
      <c r="AT65" s="2">
        <f t="shared" si="41"/>
        <v>12</v>
      </c>
      <c r="AU65" s="2">
        <f t="shared" si="42"/>
        <v>12</v>
      </c>
      <c r="AV65" s="2">
        <f>X65+AU65</f>
        <v>14.5</v>
      </c>
      <c r="AW65" s="1" t="s">
        <v>358</v>
      </c>
      <c r="AX65" s="1" t="s">
        <v>354</v>
      </c>
      <c r="AY65" s="2" t="s">
        <v>56</v>
      </c>
      <c r="AZ65" s="15" t="s">
        <v>435</v>
      </c>
      <c r="BA65" s="15" t="s">
        <v>443</v>
      </c>
      <c r="BB65" s="13"/>
    </row>
    <row r="66" spans="1:54" ht="42" customHeight="1" thickTop="1" thickBot="1">
      <c r="A66" s="6" t="s">
        <v>208</v>
      </c>
      <c r="B66" s="1" t="s">
        <v>73</v>
      </c>
      <c r="C66" s="1" t="s">
        <v>89</v>
      </c>
      <c r="D66" s="2" t="s">
        <v>56</v>
      </c>
      <c r="E66" s="3">
        <v>27</v>
      </c>
      <c r="F66" s="4">
        <v>0.25</v>
      </c>
      <c r="G66" s="3">
        <v>27</v>
      </c>
      <c r="H66" s="4">
        <v>0.25</v>
      </c>
      <c r="I66" s="2"/>
      <c r="J66" s="2"/>
      <c r="K66" s="2">
        <f t="shared" si="24"/>
        <v>0</v>
      </c>
      <c r="L66" s="2">
        <f t="shared" si="25"/>
        <v>0</v>
      </c>
      <c r="M66" s="2"/>
      <c r="N66" s="2"/>
      <c r="O66" s="2"/>
      <c r="P66" s="2"/>
      <c r="Q66" s="2">
        <v>0.5</v>
      </c>
      <c r="R66" s="2"/>
      <c r="S66" s="2"/>
      <c r="T66" s="2"/>
      <c r="U66" s="2"/>
      <c r="V66" s="2">
        <f t="shared" si="26"/>
        <v>0.5</v>
      </c>
      <c r="W66" s="2">
        <v>0.5</v>
      </c>
      <c r="X66" s="2">
        <f t="shared" si="27"/>
        <v>0.5</v>
      </c>
      <c r="Y66" s="3">
        <f t="shared" si="28"/>
        <v>19</v>
      </c>
      <c r="Z66" s="5">
        <f t="shared" si="29"/>
        <v>0.25</v>
      </c>
      <c r="AA66" s="5">
        <f t="shared" si="30"/>
        <v>19.25</v>
      </c>
      <c r="AB66" s="2">
        <f t="shared" si="31"/>
        <v>11</v>
      </c>
      <c r="AC66" s="6" t="s">
        <v>60</v>
      </c>
      <c r="AD66" s="4">
        <v>0.75</v>
      </c>
      <c r="AE66" s="2">
        <f t="shared" si="32"/>
        <v>3.75</v>
      </c>
      <c r="AF66" s="2">
        <f t="shared" si="33"/>
        <v>1.875</v>
      </c>
      <c r="AG66" s="2">
        <f t="shared" si="34"/>
        <v>1.875</v>
      </c>
      <c r="AH66" s="6" t="s">
        <v>64</v>
      </c>
      <c r="AI66" s="4">
        <v>0.25</v>
      </c>
      <c r="AJ66" s="2">
        <f t="shared" si="35"/>
        <v>4.25</v>
      </c>
      <c r="AK66" s="2">
        <f t="shared" si="36"/>
        <v>1.0625</v>
      </c>
      <c r="AL66" s="2">
        <f t="shared" si="37"/>
        <v>1</v>
      </c>
      <c r="AM66" s="2">
        <f t="shared" si="38"/>
        <v>2.875</v>
      </c>
      <c r="AN66" s="2">
        <f t="shared" si="39"/>
        <v>2</v>
      </c>
      <c r="AO66" s="2"/>
      <c r="AP66" s="2"/>
      <c r="AQ66" s="2">
        <f t="shared" si="40"/>
        <v>0</v>
      </c>
      <c r="AR66" s="2"/>
      <c r="AS66" s="2">
        <f t="shared" si="43"/>
        <v>0</v>
      </c>
      <c r="AT66" s="2">
        <f t="shared" si="41"/>
        <v>13</v>
      </c>
      <c r="AU66" s="2">
        <f t="shared" si="42"/>
        <v>13</v>
      </c>
      <c r="AV66" s="2">
        <v>14.5</v>
      </c>
      <c r="AW66" s="1" t="s">
        <v>73</v>
      </c>
      <c r="AX66" s="1" t="s">
        <v>89</v>
      </c>
      <c r="AY66" s="13" t="s">
        <v>56</v>
      </c>
      <c r="AZ66" s="15" t="s">
        <v>394</v>
      </c>
      <c r="BA66" s="44"/>
      <c r="BB66" s="43"/>
    </row>
    <row r="67" spans="1:54" ht="42" customHeight="1" thickTop="1" thickBot="1">
      <c r="A67" s="6" t="s">
        <v>211</v>
      </c>
      <c r="B67" s="1" t="s">
        <v>353</v>
      </c>
      <c r="C67" s="1" t="s">
        <v>354</v>
      </c>
      <c r="D67" s="2" t="s">
        <v>67</v>
      </c>
      <c r="E67" s="3">
        <v>17</v>
      </c>
      <c r="F67" s="4">
        <v>0.5</v>
      </c>
      <c r="G67" s="3">
        <v>16</v>
      </c>
      <c r="H67" s="4"/>
      <c r="I67" s="2"/>
      <c r="J67" s="2">
        <v>2.5</v>
      </c>
      <c r="K67" s="2">
        <f t="shared" si="24"/>
        <v>2.5</v>
      </c>
      <c r="L67" s="2">
        <f t="shared" si="25"/>
        <v>2.5</v>
      </c>
      <c r="M67" s="2"/>
      <c r="N67" s="2">
        <v>2</v>
      </c>
      <c r="O67" s="2"/>
      <c r="P67" s="2"/>
      <c r="Q67" s="2">
        <v>0.5</v>
      </c>
      <c r="R67" s="2"/>
      <c r="S67" s="2"/>
      <c r="T67" s="2">
        <v>1</v>
      </c>
      <c r="U67" s="2"/>
      <c r="V67" s="2">
        <f t="shared" si="26"/>
        <v>6</v>
      </c>
      <c r="W67" s="2">
        <v>6</v>
      </c>
      <c r="X67" s="2">
        <f t="shared" si="27"/>
        <v>6</v>
      </c>
      <c r="Y67" s="3">
        <f t="shared" si="28"/>
        <v>8</v>
      </c>
      <c r="Z67" s="5">
        <f t="shared" si="29"/>
        <v>0</v>
      </c>
      <c r="AA67" s="5">
        <f t="shared" si="30"/>
        <v>8</v>
      </c>
      <c r="AB67" s="2">
        <f t="shared" si="31"/>
        <v>8</v>
      </c>
      <c r="AC67" s="6"/>
      <c r="AD67" s="4">
        <v>0.5</v>
      </c>
      <c r="AE67" s="2">
        <f t="shared" si="32"/>
        <v>0.5</v>
      </c>
      <c r="AF67" s="2">
        <f t="shared" si="33"/>
        <v>0.25</v>
      </c>
      <c r="AG67" s="2">
        <f t="shared" si="34"/>
        <v>0.25</v>
      </c>
      <c r="AH67" s="6"/>
      <c r="AI67" s="4"/>
      <c r="AJ67" s="2">
        <f t="shared" si="35"/>
        <v>0</v>
      </c>
      <c r="AK67" s="2">
        <f t="shared" si="36"/>
        <v>0</v>
      </c>
      <c r="AL67" s="2">
        <f t="shared" si="37"/>
        <v>0</v>
      </c>
      <c r="AM67" s="2">
        <f t="shared" si="38"/>
        <v>0.25</v>
      </c>
      <c r="AN67" s="2">
        <f t="shared" si="39"/>
        <v>0.25</v>
      </c>
      <c r="AO67" s="2"/>
      <c r="AP67" s="2"/>
      <c r="AQ67" s="2">
        <f t="shared" si="40"/>
        <v>0</v>
      </c>
      <c r="AR67" s="2"/>
      <c r="AS67" s="2">
        <f t="shared" si="43"/>
        <v>0</v>
      </c>
      <c r="AT67" s="2">
        <f t="shared" si="41"/>
        <v>8.25</v>
      </c>
      <c r="AU67" s="2">
        <f t="shared" si="42"/>
        <v>8.25</v>
      </c>
      <c r="AV67" s="2">
        <f t="shared" ref="AV67:AV98" si="44">X67+AU67</f>
        <v>14.25</v>
      </c>
      <c r="AW67" s="1" t="s">
        <v>353</v>
      </c>
      <c r="AX67" s="1" t="s">
        <v>354</v>
      </c>
      <c r="AY67" s="2" t="s">
        <v>67</v>
      </c>
      <c r="AZ67" s="16" t="s">
        <v>470</v>
      </c>
      <c r="BA67" s="45" t="s">
        <v>445</v>
      </c>
      <c r="BB67" s="15" t="s">
        <v>451</v>
      </c>
    </row>
    <row r="68" spans="1:54" ht="42" customHeight="1" thickTop="1" thickBot="1">
      <c r="A68" s="6" t="s">
        <v>214</v>
      </c>
      <c r="B68" s="1" t="s">
        <v>187</v>
      </c>
      <c r="C68" s="1" t="s">
        <v>160</v>
      </c>
      <c r="D68" s="2" t="s">
        <v>56</v>
      </c>
      <c r="E68" s="3">
        <v>31</v>
      </c>
      <c r="F68" s="4"/>
      <c r="G68" s="3">
        <v>29</v>
      </c>
      <c r="H68" s="4"/>
      <c r="I68" s="2"/>
      <c r="J68" s="2"/>
      <c r="K68" s="2">
        <f t="shared" si="24"/>
        <v>0</v>
      </c>
      <c r="L68" s="2">
        <f t="shared" si="25"/>
        <v>0</v>
      </c>
      <c r="M68" s="2"/>
      <c r="N68" s="2"/>
      <c r="O68" s="2"/>
      <c r="P68" s="2">
        <v>0.5</v>
      </c>
      <c r="Q68" s="2">
        <v>0.5</v>
      </c>
      <c r="R68" s="2"/>
      <c r="S68" s="2"/>
      <c r="T68" s="2"/>
      <c r="U68" s="2"/>
      <c r="V68" s="2">
        <f t="shared" si="26"/>
        <v>1</v>
      </c>
      <c r="W68" s="2">
        <v>1</v>
      </c>
      <c r="X68" s="2">
        <f t="shared" si="27"/>
        <v>1</v>
      </c>
      <c r="Y68" s="3">
        <f t="shared" si="28"/>
        <v>21</v>
      </c>
      <c r="Z68" s="5">
        <f t="shared" si="29"/>
        <v>0</v>
      </c>
      <c r="AA68" s="5">
        <f t="shared" si="30"/>
        <v>21</v>
      </c>
      <c r="AB68" s="2">
        <f t="shared" si="31"/>
        <v>11</v>
      </c>
      <c r="AC68" s="6" t="s">
        <v>75</v>
      </c>
      <c r="AD68" s="4">
        <v>0.25</v>
      </c>
      <c r="AE68" s="2">
        <f t="shared" si="32"/>
        <v>7.25</v>
      </c>
      <c r="AF68" s="2">
        <f t="shared" si="33"/>
        <v>3.625</v>
      </c>
      <c r="AG68" s="2">
        <f t="shared" si="34"/>
        <v>2</v>
      </c>
      <c r="AH68" s="6" t="s">
        <v>64</v>
      </c>
      <c r="AI68" s="4"/>
      <c r="AJ68" s="2">
        <f t="shared" si="35"/>
        <v>4</v>
      </c>
      <c r="AK68" s="2">
        <f t="shared" si="36"/>
        <v>1</v>
      </c>
      <c r="AL68" s="2">
        <f t="shared" si="37"/>
        <v>1</v>
      </c>
      <c r="AM68" s="2">
        <f t="shared" si="38"/>
        <v>3</v>
      </c>
      <c r="AN68" s="2">
        <f t="shared" si="39"/>
        <v>2</v>
      </c>
      <c r="AO68" s="2">
        <v>1</v>
      </c>
      <c r="AP68" s="2"/>
      <c r="AQ68" s="2">
        <f t="shared" si="40"/>
        <v>0.25</v>
      </c>
      <c r="AR68" s="2"/>
      <c r="AS68" s="2">
        <f t="shared" si="43"/>
        <v>0.25</v>
      </c>
      <c r="AT68" s="2">
        <f t="shared" si="41"/>
        <v>13.25</v>
      </c>
      <c r="AU68" s="2">
        <f t="shared" si="42"/>
        <v>13.25</v>
      </c>
      <c r="AV68" s="2">
        <f t="shared" si="44"/>
        <v>14.25</v>
      </c>
      <c r="AW68" s="1" t="s">
        <v>187</v>
      </c>
      <c r="AX68" s="1" t="s">
        <v>160</v>
      </c>
      <c r="AY68" s="2" t="s">
        <v>56</v>
      </c>
      <c r="AZ68" s="15" t="s">
        <v>429</v>
      </c>
      <c r="BA68" s="13"/>
      <c r="BB68" s="13"/>
    </row>
    <row r="69" spans="1:54" ht="42" customHeight="1" thickTop="1" thickBot="1">
      <c r="A69" s="6" t="s">
        <v>217</v>
      </c>
      <c r="B69" s="1" t="s">
        <v>287</v>
      </c>
      <c r="C69" s="1" t="s">
        <v>288</v>
      </c>
      <c r="D69" s="2" t="s">
        <v>56</v>
      </c>
      <c r="E69" s="3">
        <v>17</v>
      </c>
      <c r="F69" s="4">
        <v>0.5</v>
      </c>
      <c r="G69" s="3">
        <v>14</v>
      </c>
      <c r="H69" s="4">
        <v>0.75</v>
      </c>
      <c r="I69" s="2"/>
      <c r="J69" s="2">
        <v>2.5</v>
      </c>
      <c r="K69" s="2">
        <f t="shared" si="24"/>
        <v>2.5</v>
      </c>
      <c r="L69" s="2">
        <f t="shared" si="25"/>
        <v>2.5</v>
      </c>
      <c r="M69" s="2">
        <v>2</v>
      </c>
      <c r="N69" s="2"/>
      <c r="O69" s="2"/>
      <c r="P69" s="2"/>
      <c r="Q69" s="2">
        <v>0.5</v>
      </c>
      <c r="R69" s="2">
        <v>0.5</v>
      </c>
      <c r="S69" s="2"/>
      <c r="T69" s="2"/>
      <c r="U69" s="2"/>
      <c r="V69" s="2">
        <f t="shared" si="26"/>
        <v>5.5</v>
      </c>
      <c r="W69" s="2">
        <v>5.5</v>
      </c>
      <c r="X69" s="2">
        <f t="shared" si="27"/>
        <v>5.5</v>
      </c>
      <c r="Y69" s="3">
        <f t="shared" si="28"/>
        <v>6</v>
      </c>
      <c r="Z69" s="5">
        <f t="shared" si="29"/>
        <v>0.75</v>
      </c>
      <c r="AA69" s="5">
        <f t="shared" si="30"/>
        <v>6.75</v>
      </c>
      <c r="AB69" s="2">
        <f t="shared" si="31"/>
        <v>6.75</v>
      </c>
      <c r="AC69" s="6" t="s">
        <v>60</v>
      </c>
      <c r="AD69" s="4">
        <v>0.5</v>
      </c>
      <c r="AE69" s="2">
        <f t="shared" si="32"/>
        <v>3.5</v>
      </c>
      <c r="AF69" s="2">
        <f t="shared" si="33"/>
        <v>1.75</v>
      </c>
      <c r="AG69" s="2">
        <f t="shared" si="34"/>
        <v>1.75</v>
      </c>
      <c r="AH69" s="6"/>
      <c r="AI69" s="4">
        <v>0.5</v>
      </c>
      <c r="AJ69" s="2">
        <f t="shared" si="35"/>
        <v>0.5</v>
      </c>
      <c r="AK69" s="2">
        <f t="shared" si="36"/>
        <v>0.125</v>
      </c>
      <c r="AL69" s="2">
        <f t="shared" si="37"/>
        <v>0.125</v>
      </c>
      <c r="AM69" s="2">
        <f t="shared" si="38"/>
        <v>1.875</v>
      </c>
      <c r="AN69" s="2">
        <f t="shared" si="39"/>
        <v>1.875</v>
      </c>
      <c r="AO69" s="2"/>
      <c r="AP69" s="2"/>
      <c r="AQ69" s="2">
        <f t="shared" si="40"/>
        <v>0</v>
      </c>
      <c r="AR69" s="2"/>
      <c r="AS69" s="2">
        <f t="shared" si="43"/>
        <v>0</v>
      </c>
      <c r="AT69" s="2">
        <f t="shared" si="41"/>
        <v>8.625</v>
      </c>
      <c r="AU69" s="2">
        <f t="shared" si="42"/>
        <v>8.625</v>
      </c>
      <c r="AV69" s="2">
        <f t="shared" si="44"/>
        <v>14.125</v>
      </c>
      <c r="AW69" s="1" t="s">
        <v>287</v>
      </c>
      <c r="AX69" s="1" t="s">
        <v>288</v>
      </c>
      <c r="AY69" s="2" t="s">
        <v>56</v>
      </c>
      <c r="AZ69" s="15" t="s">
        <v>433</v>
      </c>
      <c r="BA69" s="15" t="s">
        <v>376</v>
      </c>
      <c r="BB69" s="46" t="s">
        <v>458</v>
      </c>
    </row>
    <row r="70" spans="1:54" ht="42" customHeight="1" thickTop="1" thickBot="1">
      <c r="A70" s="6" t="s">
        <v>220</v>
      </c>
      <c r="B70" s="1" t="s">
        <v>263</v>
      </c>
      <c r="C70" s="1" t="s">
        <v>89</v>
      </c>
      <c r="D70" s="2" t="s">
        <v>56</v>
      </c>
      <c r="E70" s="3">
        <v>29</v>
      </c>
      <c r="F70" s="4"/>
      <c r="G70" s="3">
        <v>26</v>
      </c>
      <c r="H70" s="4">
        <v>0.25</v>
      </c>
      <c r="I70" s="2"/>
      <c r="J70" s="2"/>
      <c r="K70" s="2">
        <f t="shared" ref="K70:K91" si="45">I70+J70</f>
        <v>0</v>
      </c>
      <c r="L70" s="2">
        <f t="shared" ref="L70:L91" si="46">IF(K70&gt;4,4,K70)</f>
        <v>0</v>
      </c>
      <c r="M70" s="2"/>
      <c r="N70" s="2"/>
      <c r="O70" s="2"/>
      <c r="P70" s="2"/>
      <c r="Q70" s="2">
        <v>0.5</v>
      </c>
      <c r="R70" s="2"/>
      <c r="S70" s="2"/>
      <c r="T70" s="2"/>
      <c r="U70" s="2"/>
      <c r="V70" s="2">
        <f t="shared" ref="V70:V101" si="47">L70+M70+N70+O70+P70+Q70+R70+S70+T70+U70</f>
        <v>0.5</v>
      </c>
      <c r="W70" s="2">
        <v>0.5</v>
      </c>
      <c r="X70" s="2">
        <f t="shared" ref="X70:X101" si="48">IF(W70&gt;11,11,W70)</f>
        <v>0.5</v>
      </c>
      <c r="Y70" s="3">
        <f t="shared" ref="Y70:Y101" si="49">G70-8</f>
        <v>18</v>
      </c>
      <c r="Z70" s="5">
        <f t="shared" ref="Z70:Z101" si="50">H70</f>
        <v>0.25</v>
      </c>
      <c r="AA70" s="5">
        <f t="shared" ref="AA70:AA101" si="51">Y70+Z70</f>
        <v>18.25</v>
      </c>
      <c r="AB70" s="2">
        <f t="shared" ref="AB70:AB101" si="52">IF(AA70&gt;11,11,AA70)</f>
        <v>11</v>
      </c>
      <c r="AC70" s="6" t="s">
        <v>61</v>
      </c>
      <c r="AD70" s="4">
        <v>0.25</v>
      </c>
      <c r="AE70" s="2">
        <f t="shared" ref="AE70:AE101" si="53">AC70+AD70</f>
        <v>1.25</v>
      </c>
      <c r="AF70" s="2">
        <f t="shared" ref="AF70:AF101" si="54">AE70*0.5</f>
        <v>0.625</v>
      </c>
      <c r="AG70" s="2">
        <f t="shared" ref="AG70:AG101" si="55">IF(AF70&gt;2,2,AF70)</f>
        <v>0.625</v>
      </c>
      <c r="AH70" s="6" t="s">
        <v>68</v>
      </c>
      <c r="AI70" s="4">
        <v>0.75</v>
      </c>
      <c r="AJ70" s="2">
        <f t="shared" ref="AJ70:AJ101" si="56">AH70+AI70</f>
        <v>5.75</v>
      </c>
      <c r="AK70" s="2">
        <f t="shared" ref="AK70:AK101" si="57">AJ70*0.25</f>
        <v>1.4375</v>
      </c>
      <c r="AL70" s="2">
        <f t="shared" ref="AL70:AL90" si="58">IF(AK70&gt;1,1,AK70)</f>
        <v>1</v>
      </c>
      <c r="AM70" s="2">
        <f t="shared" ref="AM70:AM101" si="59">AG70+AL70</f>
        <v>1.625</v>
      </c>
      <c r="AN70" s="2">
        <f t="shared" ref="AN70:AN101" si="60">IF(AM70&gt;2,2,AM70)</f>
        <v>1.625</v>
      </c>
      <c r="AO70" s="2">
        <v>10</v>
      </c>
      <c r="AP70" s="2"/>
      <c r="AQ70" s="2">
        <f t="shared" ref="AQ70:AQ101" si="61">AO70*0.25</f>
        <v>2.5</v>
      </c>
      <c r="AR70" s="2"/>
      <c r="AS70" s="2">
        <f t="shared" si="43"/>
        <v>1</v>
      </c>
      <c r="AT70" s="2">
        <f t="shared" ref="AT70:AT101" si="62">AB70+AN70+AS70</f>
        <v>13.625</v>
      </c>
      <c r="AU70" s="2">
        <f t="shared" ref="AU70:AU101" si="63">IF(AT70&gt;14,14,AT70)</f>
        <v>13.625</v>
      </c>
      <c r="AV70" s="2">
        <f t="shared" si="44"/>
        <v>14.125</v>
      </c>
      <c r="AW70" s="1" t="s">
        <v>263</v>
      </c>
      <c r="AX70" s="1" t="s">
        <v>89</v>
      </c>
      <c r="AY70" s="2" t="s">
        <v>56</v>
      </c>
      <c r="AZ70" s="15" t="s">
        <v>455</v>
      </c>
      <c r="BA70" s="13"/>
      <c r="BB70" s="13"/>
    </row>
    <row r="71" spans="1:54" ht="42" customHeight="1" thickTop="1" thickBot="1">
      <c r="A71" s="6" t="s">
        <v>222</v>
      </c>
      <c r="B71" s="1" t="s">
        <v>269</v>
      </c>
      <c r="C71" s="1" t="s">
        <v>270</v>
      </c>
      <c r="D71" s="2" t="s">
        <v>56</v>
      </c>
      <c r="E71" s="3">
        <v>27</v>
      </c>
      <c r="F71" s="4">
        <v>0.75</v>
      </c>
      <c r="G71" s="3">
        <v>27</v>
      </c>
      <c r="H71" s="4">
        <v>0.75</v>
      </c>
      <c r="I71" s="2"/>
      <c r="J71" s="2"/>
      <c r="K71" s="2">
        <f t="shared" si="45"/>
        <v>0</v>
      </c>
      <c r="L71" s="2">
        <f t="shared" si="46"/>
        <v>0</v>
      </c>
      <c r="M71" s="2"/>
      <c r="N71" s="2"/>
      <c r="O71" s="2"/>
      <c r="P71" s="2"/>
      <c r="Q71" s="2">
        <v>0.5</v>
      </c>
      <c r="R71" s="2">
        <v>0.5</v>
      </c>
      <c r="S71" s="2"/>
      <c r="T71" s="2"/>
      <c r="U71" s="2"/>
      <c r="V71" s="2">
        <f t="shared" si="47"/>
        <v>1</v>
      </c>
      <c r="W71" s="2">
        <v>1</v>
      </c>
      <c r="X71" s="2">
        <f t="shared" si="48"/>
        <v>1</v>
      </c>
      <c r="Y71" s="3">
        <f t="shared" si="49"/>
        <v>19</v>
      </c>
      <c r="Z71" s="5">
        <f t="shared" si="50"/>
        <v>0.75</v>
      </c>
      <c r="AA71" s="5">
        <f t="shared" si="51"/>
        <v>19.75</v>
      </c>
      <c r="AB71" s="2">
        <f t="shared" si="52"/>
        <v>11</v>
      </c>
      <c r="AC71" s="6" t="s">
        <v>75</v>
      </c>
      <c r="AD71" s="4">
        <v>0.25</v>
      </c>
      <c r="AE71" s="2">
        <f t="shared" si="53"/>
        <v>7.25</v>
      </c>
      <c r="AF71" s="2">
        <f t="shared" si="54"/>
        <v>3.625</v>
      </c>
      <c r="AG71" s="2">
        <f t="shared" si="55"/>
        <v>2</v>
      </c>
      <c r="AH71" s="6" t="s">
        <v>81</v>
      </c>
      <c r="AI71" s="4">
        <v>0.5</v>
      </c>
      <c r="AJ71" s="2">
        <f t="shared" si="56"/>
        <v>9.5</v>
      </c>
      <c r="AK71" s="2">
        <f t="shared" si="57"/>
        <v>2.375</v>
      </c>
      <c r="AL71" s="2">
        <f t="shared" si="58"/>
        <v>1</v>
      </c>
      <c r="AM71" s="2">
        <f t="shared" si="59"/>
        <v>3</v>
      </c>
      <c r="AN71" s="2">
        <f t="shared" si="60"/>
        <v>2</v>
      </c>
      <c r="AO71" s="2"/>
      <c r="AP71" s="2"/>
      <c r="AQ71" s="2">
        <f t="shared" si="61"/>
        <v>0</v>
      </c>
      <c r="AR71" s="2"/>
      <c r="AS71" s="2">
        <f t="shared" si="43"/>
        <v>0</v>
      </c>
      <c r="AT71" s="2">
        <f t="shared" si="62"/>
        <v>13</v>
      </c>
      <c r="AU71" s="2">
        <f t="shared" si="63"/>
        <v>13</v>
      </c>
      <c r="AV71" s="2">
        <f t="shared" si="44"/>
        <v>14</v>
      </c>
      <c r="AW71" s="1" t="s">
        <v>269</v>
      </c>
      <c r="AX71" s="1" t="s">
        <v>270</v>
      </c>
      <c r="AY71" s="2" t="s">
        <v>56</v>
      </c>
      <c r="AZ71" s="15" t="s">
        <v>426</v>
      </c>
      <c r="BA71" s="15" t="s">
        <v>384</v>
      </c>
      <c r="BB71" s="15" t="s">
        <v>427</v>
      </c>
    </row>
    <row r="72" spans="1:54" ht="42" customHeight="1" thickTop="1" thickBot="1">
      <c r="A72" s="6" t="s">
        <v>224</v>
      </c>
      <c r="B72" s="1" t="s">
        <v>85</v>
      </c>
      <c r="C72" s="1" t="s">
        <v>86</v>
      </c>
      <c r="D72" s="2" t="s">
        <v>56</v>
      </c>
      <c r="E72" s="3">
        <v>31</v>
      </c>
      <c r="F72" s="4"/>
      <c r="G72" s="3">
        <v>31</v>
      </c>
      <c r="H72" s="4"/>
      <c r="I72" s="2"/>
      <c r="J72" s="2"/>
      <c r="K72" s="2">
        <f t="shared" si="45"/>
        <v>0</v>
      </c>
      <c r="L72" s="2">
        <f t="shared" si="46"/>
        <v>0</v>
      </c>
      <c r="M72" s="2"/>
      <c r="N72" s="2"/>
      <c r="O72" s="2"/>
      <c r="P72" s="2"/>
      <c r="Q72" s="2">
        <v>0.5</v>
      </c>
      <c r="R72" s="2"/>
      <c r="S72" s="2"/>
      <c r="T72" s="2"/>
      <c r="U72" s="2"/>
      <c r="V72" s="2">
        <f t="shared" si="47"/>
        <v>0.5</v>
      </c>
      <c r="W72" s="2">
        <v>0.5</v>
      </c>
      <c r="X72" s="2">
        <f t="shared" si="48"/>
        <v>0.5</v>
      </c>
      <c r="Y72" s="3">
        <f t="shared" si="49"/>
        <v>23</v>
      </c>
      <c r="Z72" s="5">
        <f t="shared" si="50"/>
        <v>0</v>
      </c>
      <c r="AA72" s="5">
        <f t="shared" si="51"/>
        <v>23</v>
      </c>
      <c r="AB72" s="2">
        <f t="shared" si="52"/>
        <v>11</v>
      </c>
      <c r="AC72" s="6" t="s">
        <v>81</v>
      </c>
      <c r="AD72" s="4">
        <v>0.25</v>
      </c>
      <c r="AE72" s="2">
        <f t="shared" si="53"/>
        <v>9.25</v>
      </c>
      <c r="AF72" s="2">
        <f t="shared" si="54"/>
        <v>4.625</v>
      </c>
      <c r="AG72" s="2">
        <f t="shared" si="55"/>
        <v>2</v>
      </c>
      <c r="AH72" s="6" t="s">
        <v>60</v>
      </c>
      <c r="AI72" s="4">
        <v>0.75</v>
      </c>
      <c r="AJ72" s="2">
        <f t="shared" si="56"/>
        <v>3.75</v>
      </c>
      <c r="AK72" s="2">
        <f t="shared" si="57"/>
        <v>0.9375</v>
      </c>
      <c r="AL72" s="2">
        <f t="shared" si="58"/>
        <v>0.9375</v>
      </c>
      <c r="AM72" s="2">
        <f t="shared" si="59"/>
        <v>2.9375</v>
      </c>
      <c r="AN72" s="2">
        <f t="shared" si="60"/>
        <v>2</v>
      </c>
      <c r="AO72" s="2"/>
      <c r="AP72" s="2"/>
      <c r="AQ72" s="2">
        <f t="shared" si="61"/>
        <v>0</v>
      </c>
      <c r="AR72" s="2"/>
      <c r="AS72" s="2">
        <f t="shared" si="43"/>
        <v>0</v>
      </c>
      <c r="AT72" s="2">
        <f t="shared" si="62"/>
        <v>13</v>
      </c>
      <c r="AU72" s="2">
        <f t="shared" si="63"/>
        <v>13</v>
      </c>
      <c r="AV72" s="2">
        <f t="shared" si="44"/>
        <v>13.5</v>
      </c>
      <c r="AW72" s="1" t="s">
        <v>85</v>
      </c>
      <c r="AX72" s="1" t="s">
        <v>86</v>
      </c>
      <c r="AY72" s="13" t="s">
        <v>56</v>
      </c>
      <c r="AZ72" s="15" t="s">
        <v>382</v>
      </c>
      <c r="BA72" s="15" t="s">
        <v>383</v>
      </c>
      <c r="BB72" s="15" t="s">
        <v>384</v>
      </c>
    </row>
    <row r="73" spans="1:54" ht="42" customHeight="1" thickTop="1" thickBot="1">
      <c r="A73" s="6" t="s">
        <v>226</v>
      </c>
      <c r="B73" s="1" t="s">
        <v>364</v>
      </c>
      <c r="C73" s="1" t="s">
        <v>130</v>
      </c>
      <c r="D73" s="2" t="s">
        <v>56</v>
      </c>
      <c r="E73" s="3">
        <v>33</v>
      </c>
      <c r="F73" s="4"/>
      <c r="G73" s="3">
        <v>29</v>
      </c>
      <c r="H73" s="4">
        <v>0.25</v>
      </c>
      <c r="I73" s="2"/>
      <c r="J73" s="2"/>
      <c r="K73" s="2">
        <f t="shared" si="45"/>
        <v>0</v>
      </c>
      <c r="L73" s="2">
        <f t="shared" si="46"/>
        <v>0</v>
      </c>
      <c r="M73" s="2"/>
      <c r="N73" s="2"/>
      <c r="O73" s="2"/>
      <c r="P73" s="2"/>
      <c r="Q73" s="2">
        <v>0.5</v>
      </c>
      <c r="R73" s="2"/>
      <c r="S73" s="2"/>
      <c r="T73" s="2"/>
      <c r="U73" s="2"/>
      <c r="V73" s="2">
        <f t="shared" si="47"/>
        <v>0.5</v>
      </c>
      <c r="W73" s="2">
        <v>0.5</v>
      </c>
      <c r="X73" s="2">
        <f t="shared" si="48"/>
        <v>0.5</v>
      </c>
      <c r="Y73" s="3">
        <f t="shared" si="49"/>
        <v>21</v>
      </c>
      <c r="Z73" s="5">
        <f t="shared" si="50"/>
        <v>0.25</v>
      </c>
      <c r="AA73" s="5">
        <f t="shared" si="51"/>
        <v>21.25</v>
      </c>
      <c r="AB73" s="2">
        <f t="shared" si="52"/>
        <v>11</v>
      </c>
      <c r="AC73" s="6" t="s">
        <v>60</v>
      </c>
      <c r="AD73" s="4">
        <v>0.5</v>
      </c>
      <c r="AE73" s="2">
        <f t="shared" si="53"/>
        <v>3.5</v>
      </c>
      <c r="AF73" s="2">
        <f t="shared" si="54"/>
        <v>1.75</v>
      </c>
      <c r="AG73" s="2">
        <f t="shared" si="55"/>
        <v>1.75</v>
      </c>
      <c r="AH73" s="6" t="s">
        <v>60</v>
      </c>
      <c r="AI73" s="4"/>
      <c r="AJ73" s="2">
        <f t="shared" si="56"/>
        <v>3</v>
      </c>
      <c r="AK73" s="2">
        <f t="shared" si="57"/>
        <v>0.75</v>
      </c>
      <c r="AL73" s="2">
        <f t="shared" si="58"/>
        <v>0.75</v>
      </c>
      <c r="AM73" s="2">
        <f t="shared" si="59"/>
        <v>2.5</v>
      </c>
      <c r="AN73" s="2">
        <f t="shared" si="60"/>
        <v>2</v>
      </c>
      <c r="AO73" s="2"/>
      <c r="AP73" s="2"/>
      <c r="AQ73" s="2">
        <f t="shared" si="61"/>
        <v>0</v>
      </c>
      <c r="AR73" s="2"/>
      <c r="AS73" s="2">
        <f t="shared" si="43"/>
        <v>0</v>
      </c>
      <c r="AT73" s="2">
        <f t="shared" si="62"/>
        <v>13</v>
      </c>
      <c r="AU73" s="2">
        <f t="shared" si="63"/>
        <v>13</v>
      </c>
      <c r="AV73" s="2">
        <f t="shared" si="44"/>
        <v>13.5</v>
      </c>
      <c r="AW73" s="1" t="s">
        <v>364</v>
      </c>
      <c r="AX73" s="1" t="s">
        <v>130</v>
      </c>
      <c r="AY73" s="2" t="s">
        <v>56</v>
      </c>
      <c r="AZ73" s="15" t="s">
        <v>471</v>
      </c>
      <c r="BA73" s="13"/>
      <c r="BB73" s="13"/>
    </row>
    <row r="74" spans="1:54" ht="42" customHeight="1" thickTop="1" thickBot="1">
      <c r="A74" s="6" t="s">
        <v>228</v>
      </c>
      <c r="B74" s="1" t="s">
        <v>180</v>
      </c>
      <c r="C74" s="1" t="s">
        <v>148</v>
      </c>
      <c r="D74" s="2" t="s">
        <v>56</v>
      </c>
      <c r="E74" s="3">
        <v>31</v>
      </c>
      <c r="F74" s="4">
        <v>0.5</v>
      </c>
      <c r="G74" s="3">
        <v>21</v>
      </c>
      <c r="H74" s="4">
        <v>0.5</v>
      </c>
      <c r="I74" s="2"/>
      <c r="J74" s="2"/>
      <c r="K74" s="2">
        <f t="shared" si="45"/>
        <v>0</v>
      </c>
      <c r="L74" s="2">
        <f t="shared" si="46"/>
        <v>0</v>
      </c>
      <c r="M74" s="2"/>
      <c r="N74" s="2"/>
      <c r="O74" s="2"/>
      <c r="P74" s="2"/>
      <c r="Q74" s="2">
        <v>0.5</v>
      </c>
      <c r="R74" s="2"/>
      <c r="S74" s="2"/>
      <c r="T74" s="2"/>
      <c r="U74" s="2"/>
      <c r="V74" s="2">
        <f t="shared" si="47"/>
        <v>0.5</v>
      </c>
      <c r="W74" s="2">
        <v>0.5</v>
      </c>
      <c r="X74" s="2">
        <f t="shared" si="48"/>
        <v>0.5</v>
      </c>
      <c r="Y74" s="3">
        <f t="shared" si="49"/>
        <v>13</v>
      </c>
      <c r="Z74" s="5">
        <f t="shared" si="50"/>
        <v>0.5</v>
      </c>
      <c r="AA74" s="5">
        <f t="shared" si="51"/>
        <v>13.5</v>
      </c>
      <c r="AB74" s="2">
        <f t="shared" si="52"/>
        <v>11</v>
      </c>
      <c r="AC74" s="6" t="s">
        <v>81</v>
      </c>
      <c r="AD74" s="4">
        <v>0.5</v>
      </c>
      <c r="AE74" s="2">
        <f t="shared" si="53"/>
        <v>9.5</v>
      </c>
      <c r="AF74" s="2">
        <f t="shared" si="54"/>
        <v>4.75</v>
      </c>
      <c r="AG74" s="2">
        <f t="shared" si="55"/>
        <v>2</v>
      </c>
      <c r="AH74" s="6" t="s">
        <v>78</v>
      </c>
      <c r="AI74" s="4">
        <v>0.5</v>
      </c>
      <c r="AJ74" s="2">
        <f t="shared" si="56"/>
        <v>8.5</v>
      </c>
      <c r="AK74" s="2">
        <f t="shared" si="57"/>
        <v>2.125</v>
      </c>
      <c r="AL74" s="2">
        <f t="shared" si="58"/>
        <v>1</v>
      </c>
      <c r="AM74" s="2">
        <f t="shared" si="59"/>
        <v>3</v>
      </c>
      <c r="AN74" s="2">
        <f t="shared" si="60"/>
        <v>2</v>
      </c>
      <c r="AO74" s="2"/>
      <c r="AP74" s="2"/>
      <c r="AQ74" s="2">
        <f t="shared" si="61"/>
        <v>0</v>
      </c>
      <c r="AR74" s="2"/>
      <c r="AS74" s="2">
        <f t="shared" si="43"/>
        <v>0</v>
      </c>
      <c r="AT74" s="2">
        <f t="shared" si="62"/>
        <v>13</v>
      </c>
      <c r="AU74" s="2">
        <f t="shared" si="63"/>
        <v>13</v>
      </c>
      <c r="AV74" s="2">
        <f t="shared" si="44"/>
        <v>13.5</v>
      </c>
      <c r="AW74" s="1" t="s">
        <v>180</v>
      </c>
      <c r="AX74" s="1" t="s">
        <v>148</v>
      </c>
      <c r="AY74" s="2" t="s">
        <v>56</v>
      </c>
      <c r="AZ74" s="15" t="s">
        <v>425</v>
      </c>
      <c r="BA74" s="13"/>
      <c r="BB74" s="13"/>
    </row>
    <row r="75" spans="1:54" ht="42" customHeight="1" thickTop="1" thickBot="1">
      <c r="A75" s="6" t="s">
        <v>231</v>
      </c>
      <c r="B75" s="1" t="s">
        <v>330</v>
      </c>
      <c r="C75" s="1" t="s">
        <v>315</v>
      </c>
      <c r="D75" s="2" t="s">
        <v>56</v>
      </c>
      <c r="E75" s="3">
        <v>30</v>
      </c>
      <c r="F75" s="4">
        <v>0.5</v>
      </c>
      <c r="G75" s="3">
        <v>30</v>
      </c>
      <c r="H75" s="4">
        <v>0.5</v>
      </c>
      <c r="I75" s="2"/>
      <c r="J75" s="2"/>
      <c r="K75" s="2">
        <f t="shared" si="45"/>
        <v>0</v>
      </c>
      <c r="L75" s="2">
        <f t="shared" si="46"/>
        <v>0</v>
      </c>
      <c r="M75" s="2"/>
      <c r="N75" s="2"/>
      <c r="O75" s="2"/>
      <c r="P75" s="2"/>
      <c r="Q75" s="2">
        <v>0.5</v>
      </c>
      <c r="R75" s="2"/>
      <c r="S75" s="2"/>
      <c r="T75" s="2"/>
      <c r="U75" s="2"/>
      <c r="V75" s="2">
        <f t="shared" si="47"/>
        <v>0.5</v>
      </c>
      <c r="W75" s="2">
        <v>0.5</v>
      </c>
      <c r="X75" s="2">
        <f t="shared" si="48"/>
        <v>0.5</v>
      </c>
      <c r="Y75" s="3">
        <f t="shared" si="49"/>
        <v>22</v>
      </c>
      <c r="Z75" s="5">
        <f t="shared" si="50"/>
        <v>0.5</v>
      </c>
      <c r="AA75" s="5">
        <f t="shared" si="51"/>
        <v>22.5</v>
      </c>
      <c r="AB75" s="2">
        <f t="shared" si="52"/>
        <v>11</v>
      </c>
      <c r="AC75" s="6" t="s">
        <v>90</v>
      </c>
      <c r="AD75" s="4">
        <v>0.75</v>
      </c>
      <c r="AE75" s="2">
        <f t="shared" si="53"/>
        <v>12.75</v>
      </c>
      <c r="AF75" s="2">
        <f t="shared" si="54"/>
        <v>6.375</v>
      </c>
      <c r="AG75" s="2">
        <f t="shared" si="55"/>
        <v>2</v>
      </c>
      <c r="AH75" s="6" t="s">
        <v>331</v>
      </c>
      <c r="AI75" s="4"/>
      <c r="AJ75" s="2">
        <f t="shared" si="56"/>
        <v>0</v>
      </c>
      <c r="AK75" s="2">
        <f t="shared" si="57"/>
        <v>0</v>
      </c>
      <c r="AL75" s="2">
        <f t="shared" si="58"/>
        <v>0</v>
      </c>
      <c r="AM75" s="2">
        <f t="shared" si="59"/>
        <v>2</v>
      </c>
      <c r="AN75" s="2">
        <f t="shared" si="60"/>
        <v>2</v>
      </c>
      <c r="AO75" s="2"/>
      <c r="AP75" s="2"/>
      <c r="AQ75" s="2">
        <f t="shared" si="61"/>
        <v>0</v>
      </c>
      <c r="AR75" s="2"/>
      <c r="AS75" s="2">
        <f t="shared" si="43"/>
        <v>0</v>
      </c>
      <c r="AT75" s="2">
        <f t="shared" si="62"/>
        <v>13</v>
      </c>
      <c r="AU75" s="2">
        <f t="shared" si="63"/>
        <v>13</v>
      </c>
      <c r="AV75" s="2">
        <f t="shared" si="44"/>
        <v>13.5</v>
      </c>
      <c r="AW75" s="1" t="s">
        <v>330</v>
      </c>
      <c r="AX75" s="1" t="s">
        <v>315</v>
      </c>
      <c r="AY75" s="2" t="s">
        <v>56</v>
      </c>
      <c r="AZ75" s="15" t="s">
        <v>403</v>
      </c>
      <c r="BA75" s="13"/>
      <c r="BB75" s="13"/>
    </row>
    <row r="76" spans="1:54" ht="42" customHeight="1" thickTop="1" thickBot="1">
      <c r="A76" s="6" t="s">
        <v>233</v>
      </c>
      <c r="B76" s="1" t="s">
        <v>54</v>
      </c>
      <c r="C76" s="1" t="s">
        <v>55</v>
      </c>
      <c r="D76" s="2" t="s">
        <v>56</v>
      </c>
      <c r="E76" s="3">
        <v>29</v>
      </c>
      <c r="F76" s="4">
        <v>0.25</v>
      </c>
      <c r="G76" s="3">
        <v>26</v>
      </c>
      <c r="H76" s="4">
        <v>0.75</v>
      </c>
      <c r="I76" s="2"/>
      <c r="J76" s="2"/>
      <c r="K76" s="2">
        <f t="shared" si="45"/>
        <v>0</v>
      </c>
      <c r="L76" s="2">
        <f t="shared" si="46"/>
        <v>0</v>
      </c>
      <c r="M76" s="2"/>
      <c r="N76" s="2"/>
      <c r="O76" s="2"/>
      <c r="P76" s="2"/>
      <c r="Q76" s="2">
        <v>0.5</v>
      </c>
      <c r="R76" s="2"/>
      <c r="S76" s="2"/>
      <c r="T76" s="2"/>
      <c r="U76" s="2"/>
      <c r="V76" s="2">
        <f t="shared" si="47"/>
        <v>0.5</v>
      </c>
      <c r="W76" s="2">
        <v>0.5</v>
      </c>
      <c r="X76" s="2">
        <f t="shared" si="48"/>
        <v>0.5</v>
      </c>
      <c r="Y76" s="3">
        <f t="shared" si="49"/>
        <v>18</v>
      </c>
      <c r="Z76" s="5">
        <f t="shared" si="50"/>
        <v>0.75</v>
      </c>
      <c r="AA76" s="5">
        <f t="shared" si="51"/>
        <v>18.75</v>
      </c>
      <c r="AB76" s="2">
        <f t="shared" si="52"/>
        <v>11</v>
      </c>
      <c r="AC76" s="6">
        <v>8</v>
      </c>
      <c r="AD76" s="4">
        <v>0.5</v>
      </c>
      <c r="AE76" s="2">
        <f t="shared" si="53"/>
        <v>8.5</v>
      </c>
      <c r="AF76" s="2">
        <f t="shared" si="54"/>
        <v>4.25</v>
      </c>
      <c r="AG76" s="2">
        <f t="shared" si="55"/>
        <v>2</v>
      </c>
      <c r="AH76" s="6">
        <v>4</v>
      </c>
      <c r="AI76" s="4"/>
      <c r="AJ76" s="2">
        <f t="shared" si="56"/>
        <v>4</v>
      </c>
      <c r="AK76" s="2">
        <f t="shared" si="57"/>
        <v>1</v>
      </c>
      <c r="AL76" s="2">
        <f t="shared" si="58"/>
        <v>1</v>
      </c>
      <c r="AM76" s="2">
        <f t="shared" si="59"/>
        <v>3</v>
      </c>
      <c r="AN76" s="2">
        <f t="shared" si="60"/>
        <v>2</v>
      </c>
      <c r="AO76" s="2"/>
      <c r="AP76" s="2"/>
      <c r="AQ76" s="2">
        <f t="shared" si="61"/>
        <v>0</v>
      </c>
      <c r="AR76" s="2"/>
      <c r="AS76" s="2">
        <f t="shared" si="43"/>
        <v>0</v>
      </c>
      <c r="AT76" s="2">
        <f t="shared" si="62"/>
        <v>13</v>
      </c>
      <c r="AU76" s="2">
        <f t="shared" si="63"/>
        <v>13</v>
      </c>
      <c r="AV76" s="2">
        <f t="shared" si="44"/>
        <v>13.5</v>
      </c>
      <c r="AW76" s="14" t="s">
        <v>54</v>
      </c>
      <c r="AX76" s="14" t="s">
        <v>55</v>
      </c>
      <c r="AY76" s="13" t="s">
        <v>56</v>
      </c>
      <c r="AZ76" s="15" t="s">
        <v>373</v>
      </c>
      <c r="BA76" s="46" t="s">
        <v>374</v>
      </c>
      <c r="BB76" s="43"/>
    </row>
    <row r="77" spans="1:54" ht="42" customHeight="1" thickTop="1" thickBot="1">
      <c r="A77" s="6" t="s">
        <v>236</v>
      </c>
      <c r="B77" s="1" t="s">
        <v>159</v>
      </c>
      <c r="C77" s="1" t="s">
        <v>160</v>
      </c>
      <c r="D77" s="2" t="s">
        <v>56</v>
      </c>
      <c r="E77" s="3">
        <v>32</v>
      </c>
      <c r="F77" s="4">
        <v>0.5</v>
      </c>
      <c r="G77" s="3">
        <v>32</v>
      </c>
      <c r="H77" s="4">
        <v>0.5</v>
      </c>
      <c r="I77" s="2"/>
      <c r="J77" s="2"/>
      <c r="K77" s="2">
        <f t="shared" si="45"/>
        <v>0</v>
      </c>
      <c r="L77" s="2">
        <f t="shared" si="46"/>
        <v>0</v>
      </c>
      <c r="M77" s="2"/>
      <c r="N77" s="2"/>
      <c r="O77" s="2"/>
      <c r="P77" s="2"/>
      <c r="Q77" s="2">
        <v>0.5</v>
      </c>
      <c r="R77" s="2"/>
      <c r="S77" s="2"/>
      <c r="T77" s="2"/>
      <c r="U77" s="2"/>
      <c r="V77" s="2">
        <f t="shared" si="47"/>
        <v>0.5</v>
      </c>
      <c r="W77" s="2">
        <v>0.5</v>
      </c>
      <c r="X77" s="2">
        <f t="shared" si="48"/>
        <v>0.5</v>
      </c>
      <c r="Y77" s="3">
        <f t="shared" si="49"/>
        <v>24</v>
      </c>
      <c r="Z77" s="5">
        <f t="shared" si="50"/>
        <v>0.5</v>
      </c>
      <c r="AA77" s="5">
        <f t="shared" si="51"/>
        <v>24.5</v>
      </c>
      <c r="AB77" s="2">
        <f t="shared" si="52"/>
        <v>11</v>
      </c>
      <c r="AC77" s="6" t="s">
        <v>57</v>
      </c>
      <c r="AD77" s="4">
        <v>0.5</v>
      </c>
      <c r="AE77" s="2">
        <f t="shared" si="53"/>
        <v>2.5</v>
      </c>
      <c r="AF77" s="2">
        <f t="shared" si="54"/>
        <v>1.25</v>
      </c>
      <c r="AG77" s="2">
        <f t="shared" si="55"/>
        <v>1.25</v>
      </c>
      <c r="AH77" s="6" t="s">
        <v>90</v>
      </c>
      <c r="AI77" s="4"/>
      <c r="AJ77" s="2">
        <f t="shared" si="56"/>
        <v>12</v>
      </c>
      <c r="AK77" s="2">
        <f t="shared" si="57"/>
        <v>3</v>
      </c>
      <c r="AL77" s="2">
        <f t="shared" si="58"/>
        <v>1</v>
      </c>
      <c r="AM77" s="2">
        <f t="shared" si="59"/>
        <v>2.25</v>
      </c>
      <c r="AN77" s="2">
        <f t="shared" si="60"/>
        <v>2</v>
      </c>
      <c r="AO77" s="2"/>
      <c r="AP77" s="2"/>
      <c r="AQ77" s="2">
        <f t="shared" si="61"/>
        <v>0</v>
      </c>
      <c r="AR77" s="2"/>
      <c r="AS77" s="2">
        <f t="shared" si="43"/>
        <v>0</v>
      </c>
      <c r="AT77" s="2">
        <f t="shared" si="62"/>
        <v>13</v>
      </c>
      <c r="AU77" s="2">
        <f t="shared" si="63"/>
        <v>13</v>
      </c>
      <c r="AV77" s="2">
        <f t="shared" si="44"/>
        <v>13.5</v>
      </c>
      <c r="AW77" s="1" t="s">
        <v>159</v>
      </c>
      <c r="AX77" s="1" t="s">
        <v>160</v>
      </c>
      <c r="AY77" s="2" t="s">
        <v>56</v>
      </c>
      <c r="AZ77" s="15" t="s">
        <v>417</v>
      </c>
      <c r="BA77" s="13"/>
      <c r="BB77" s="13"/>
    </row>
    <row r="78" spans="1:54" ht="42" customHeight="1" thickTop="1" thickBot="1">
      <c r="A78" s="6" t="s">
        <v>239</v>
      </c>
      <c r="B78" s="1" t="s">
        <v>225</v>
      </c>
      <c r="C78" s="1" t="s">
        <v>77</v>
      </c>
      <c r="D78" s="2" t="s">
        <v>56</v>
      </c>
      <c r="E78" s="3">
        <v>31</v>
      </c>
      <c r="F78" s="4">
        <v>0.25</v>
      </c>
      <c r="G78" s="3">
        <v>31</v>
      </c>
      <c r="H78" s="4">
        <v>0.25</v>
      </c>
      <c r="I78" s="2"/>
      <c r="J78" s="2"/>
      <c r="K78" s="2">
        <f t="shared" si="45"/>
        <v>0</v>
      </c>
      <c r="L78" s="2">
        <f t="shared" si="46"/>
        <v>0</v>
      </c>
      <c r="M78" s="2"/>
      <c r="N78" s="2"/>
      <c r="O78" s="2"/>
      <c r="P78" s="2"/>
      <c r="Q78" s="2">
        <v>0.5</v>
      </c>
      <c r="R78" s="2"/>
      <c r="S78" s="2"/>
      <c r="T78" s="2"/>
      <c r="U78" s="2"/>
      <c r="V78" s="2">
        <f t="shared" si="47"/>
        <v>0.5</v>
      </c>
      <c r="W78" s="2">
        <v>0.5</v>
      </c>
      <c r="X78" s="2">
        <f t="shared" si="48"/>
        <v>0.5</v>
      </c>
      <c r="Y78" s="3">
        <f t="shared" si="49"/>
        <v>23</v>
      </c>
      <c r="Z78" s="5">
        <f t="shared" si="50"/>
        <v>0.25</v>
      </c>
      <c r="AA78" s="5">
        <f t="shared" si="51"/>
        <v>23.25</v>
      </c>
      <c r="AB78" s="2">
        <f t="shared" si="52"/>
        <v>11</v>
      </c>
      <c r="AC78" s="6" t="s">
        <v>64</v>
      </c>
      <c r="AD78" s="4">
        <v>0.5</v>
      </c>
      <c r="AE78" s="2">
        <f t="shared" si="53"/>
        <v>4.5</v>
      </c>
      <c r="AF78" s="2">
        <f t="shared" si="54"/>
        <v>2.25</v>
      </c>
      <c r="AG78" s="2">
        <f t="shared" si="55"/>
        <v>2</v>
      </c>
      <c r="AH78" s="6" t="s">
        <v>75</v>
      </c>
      <c r="AI78" s="4"/>
      <c r="AJ78" s="2">
        <f t="shared" si="56"/>
        <v>7</v>
      </c>
      <c r="AK78" s="2">
        <f t="shared" si="57"/>
        <v>1.75</v>
      </c>
      <c r="AL78" s="2">
        <f t="shared" si="58"/>
        <v>1</v>
      </c>
      <c r="AM78" s="2">
        <f t="shared" si="59"/>
        <v>3</v>
      </c>
      <c r="AN78" s="2">
        <f t="shared" si="60"/>
        <v>2</v>
      </c>
      <c r="AO78" s="2"/>
      <c r="AP78" s="2"/>
      <c r="AQ78" s="2">
        <f t="shared" si="61"/>
        <v>0</v>
      </c>
      <c r="AR78" s="2"/>
      <c r="AS78" s="2">
        <f t="shared" si="43"/>
        <v>0</v>
      </c>
      <c r="AT78" s="2">
        <f t="shared" si="62"/>
        <v>13</v>
      </c>
      <c r="AU78" s="2">
        <f t="shared" si="63"/>
        <v>13</v>
      </c>
      <c r="AV78" s="2">
        <f t="shared" si="44"/>
        <v>13.5</v>
      </c>
      <c r="AW78" s="1" t="s">
        <v>225</v>
      </c>
      <c r="AX78" s="1" t="s">
        <v>77</v>
      </c>
      <c r="AY78" s="2" t="s">
        <v>56</v>
      </c>
      <c r="AZ78" s="15" t="s">
        <v>443</v>
      </c>
      <c r="BA78" s="13"/>
      <c r="BB78" s="13"/>
    </row>
    <row r="79" spans="1:54" ht="42" customHeight="1" thickTop="1" thickBot="1">
      <c r="A79" s="6" t="s">
        <v>241</v>
      </c>
      <c r="B79" s="1" t="s">
        <v>178</v>
      </c>
      <c r="C79" s="1" t="s">
        <v>130</v>
      </c>
      <c r="D79" s="2" t="s">
        <v>56</v>
      </c>
      <c r="E79" s="3">
        <v>27</v>
      </c>
      <c r="F79" s="4">
        <v>0.75</v>
      </c>
      <c r="G79" s="3">
        <v>27</v>
      </c>
      <c r="H79" s="4">
        <v>0.75</v>
      </c>
      <c r="I79" s="2"/>
      <c r="J79" s="2"/>
      <c r="K79" s="2">
        <f t="shared" si="45"/>
        <v>0</v>
      </c>
      <c r="L79" s="2">
        <f t="shared" si="46"/>
        <v>0</v>
      </c>
      <c r="M79" s="2"/>
      <c r="N79" s="2"/>
      <c r="O79" s="2"/>
      <c r="P79" s="2"/>
      <c r="Q79" s="2">
        <v>0.5</v>
      </c>
      <c r="R79" s="2"/>
      <c r="S79" s="2"/>
      <c r="T79" s="2"/>
      <c r="U79" s="2"/>
      <c r="V79" s="10">
        <f t="shared" si="47"/>
        <v>0.5</v>
      </c>
      <c r="W79" s="2">
        <v>0.5</v>
      </c>
      <c r="X79" s="2">
        <f t="shared" si="48"/>
        <v>0.5</v>
      </c>
      <c r="Y79" s="3">
        <f t="shared" si="49"/>
        <v>19</v>
      </c>
      <c r="Z79" s="5">
        <f t="shared" si="50"/>
        <v>0.75</v>
      </c>
      <c r="AA79" s="5">
        <f t="shared" si="51"/>
        <v>19.75</v>
      </c>
      <c r="AB79" s="2">
        <f t="shared" si="52"/>
        <v>11</v>
      </c>
      <c r="AC79" s="6" t="s">
        <v>60</v>
      </c>
      <c r="AD79" s="4">
        <v>0.5</v>
      </c>
      <c r="AE79" s="2">
        <f t="shared" si="53"/>
        <v>3.5</v>
      </c>
      <c r="AF79" s="2">
        <f t="shared" si="54"/>
        <v>1.75</v>
      </c>
      <c r="AG79" s="2">
        <f t="shared" si="55"/>
        <v>1.75</v>
      </c>
      <c r="AH79" s="6" t="s">
        <v>68</v>
      </c>
      <c r="AI79" s="4">
        <v>0.75</v>
      </c>
      <c r="AJ79" s="2">
        <f t="shared" si="56"/>
        <v>5.75</v>
      </c>
      <c r="AK79" s="2">
        <f t="shared" si="57"/>
        <v>1.4375</v>
      </c>
      <c r="AL79" s="2">
        <f t="shared" si="58"/>
        <v>1</v>
      </c>
      <c r="AM79" s="2">
        <f t="shared" si="59"/>
        <v>2.75</v>
      </c>
      <c r="AN79" s="2">
        <f t="shared" si="60"/>
        <v>2</v>
      </c>
      <c r="AO79" s="2"/>
      <c r="AP79" s="2"/>
      <c r="AQ79" s="2">
        <f t="shared" si="61"/>
        <v>0</v>
      </c>
      <c r="AR79" s="2"/>
      <c r="AS79" s="2">
        <f t="shared" si="43"/>
        <v>0</v>
      </c>
      <c r="AT79" s="2">
        <f t="shared" si="62"/>
        <v>13</v>
      </c>
      <c r="AU79" s="2">
        <f t="shared" si="63"/>
        <v>13</v>
      </c>
      <c r="AV79" s="2">
        <f t="shared" si="44"/>
        <v>13.5</v>
      </c>
      <c r="AW79" s="1" t="s">
        <v>178</v>
      </c>
      <c r="AX79" s="1" t="s">
        <v>130</v>
      </c>
      <c r="AY79" s="2" t="s">
        <v>56</v>
      </c>
      <c r="AZ79" s="15" t="s">
        <v>424</v>
      </c>
      <c r="BA79" s="13"/>
      <c r="BB79" s="13"/>
    </row>
    <row r="80" spans="1:54" ht="42" customHeight="1" thickTop="1" thickBot="1">
      <c r="A80" s="6" t="s">
        <v>243</v>
      </c>
      <c r="B80" s="1" t="s">
        <v>88</v>
      </c>
      <c r="C80" s="1" t="s">
        <v>89</v>
      </c>
      <c r="D80" s="2" t="s">
        <v>56</v>
      </c>
      <c r="E80" s="3">
        <v>25</v>
      </c>
      <c r="F80" s="4"/>
      <c r="G80" s="3">
        <v>25</v>
      </c>
      <c r="H80" s="4"/>
      <c r="I80" s="2"/>
      <c r="J80" s="2"/>
      <c r="K80" s="2">
        <f t="shared" si="45"/>
        <v>0</v>
      </c>
      <c r="L80" s="2">
        <f t="shared" si="46"/>
        <v>0</v>
      </c>
      <c r="M80" s="2"/>
      <c r="N80" s="2"/>
      <c r="O80" s="2"/>
      <c r="P80" s="2"/>
      <c r="Q80" s="2">
        <v>0.5</v>
      </c>
      <c r="R80" s="2"/>
      <c r="S80" s="2"/>
      <c r="T80" s="2"/>
      <c r="U80" s="2"/>
      <c r="V80" s="2">
        <f t="shared" si="47"/>
        <v>0.5</v>
      </c>
      <c r="W80" s="2">
        <v>0.5</v>
      </c>
      <c r="X80" s="2">
        <f t="shared" si="48"/>
        <v>0.5</v>
      </c>
      <c r="Y80" s="3">
        <f t="shared" si="49"/>
        <v>17</v>
      </c>
      <c r="Z80" s="5">
        <f t="shared" si="50"/>
        <v>0</v>
      </c>
      <c r="AA80" s="5">
        <f t="shared" si="51"/>
        <v>17</v>
      </c>
      <c r="AB80" s="2">
        <f t="shared" si="52"/>
        <v>11</v>
      </c>
      <c r="AC80" s="6" t="s">
        <v>87</v>
      </c>
      <c r="AD80" s="4">
        <v>0.25</v>
      </c>
      <c r="AE80" s="2">
        <f t="shared" si="53"/>
        <v>11.25</v>
      </c>
      <c r="AF80" s="2">
        <f t="shared" si="54"/>
        <v>5.625</v>
      </c>
      <c r="AG80" s="2">
        <f t="shared" si="55"/>
        <v>2</v>
      </c>
      <c r="AH80" s="6" t="s">
        <v>61</v>
      </c>
      <c r="AI80" s="4"/>
      <c r="AJ80" s="2">
        <f t="shared" si="56"/>
        <v>1</v>
      </c>
      <c r="AK80" s="2">
        <f t="shared" si="57"/>
        <v>0.25</v>
      </c>
      <c r="AL80" s="2">
        <f t="shared" si="58"/>
        <v>0.25</v>
      </c>
      <c r="AM80" s="2">
        <f t="shared" si="59"/>
        <v>2.25</v>
      </c>
      <c r="AN80" s="2">
        <f t="shared" si="60"/>
        <v>2</v>
      </c>
      <c r="AO80" s="2"/>
      <c r="AP80" s="2"/>
      <c r="AQ80" s="2">
        <f t="shared" si="61"/>
        <v>0</v>
      </c>
      <c r="AR80" s="2"/>
      <c r="AS80" s="2">
        <f t="shared" si="43"/>
        <v>0</v>
      </c>
      <c r="AT80" s="2">
        <f t="shared" si="62"/>
        <v>13</v>
      </c>
      <c r="AU80" s="2">
        <f t="shared" si="63"/>
        <v>13</v>
      </c>
      <c r="AV80" s="2">
        <f t="shared" si="44"/>
        <v>13.5</v>
      </c>
      <c r="AW80" s="13" t="s">
        <v>88</v>
      </c>
      <c r="AX80" s="13" t="s">
        <v>89</v>
      </c>
      <c r="AY80" s="13" t="s">
        <v>56</v>
      </c>
      <c r="AZ80" s="15" t="s">
        <v>385</v>
      </c>
      <c r="BA80" s="15" t="s">
        <v>386</v>
      </c>
      <c r="BB80" s="43"/>
    </row>
    <row r="81" spans="1:54" ht="42" customHeight="1" thickTop="1" thickBot="1">
      <c r="A81" s="6" t="s">
        <v>245</v>
      </c>
      <c r="B81" s="1" t="s">
        <v>348</v>
      </c>
      <c r="C81" s="1" t="s">
        <v>63</v>
      </c>
      <c r="D81" s="2" t="s">
        <v>56</v>
      </c>
      <c r="E81" s="3">
        <v>29</v>
      </c>
      <c r="F81" s="4">
        <v>0.75</v>
      </c>
      <c r="G81" s="3">
        <v>29</v>
      </c>
      <c r="H81" s="4">
        <v>0.75</v>
      </c>
      <c r="I81" s="2"/>
      <c r="J81" s="2"/>
      <c r="K81" s="2">
        <f t="shared" si="45"/>
        <v>0</v>
      </c>
      <c r="L81" s="2">
        <f t="shared" si="46"/>
        <v>0</v>
      </c>
      <c r="M81" s="2"/>
      <c r="N81" s="2"/>
      <c r="O81" s="2"/>
      <c r="P81" s="2"/>
      <c r="Q81" s="2">
        <v>0.5</v>
      </c>
      <c r="R81" s="2"/>
      <c r="S81" s="2"/>
      <c r="T81" s="2"/>
      <c r="U81" s="2"/>
      <c r="V81" s="2">
        <f t="shared" si="47"/>
        <v>0.5</v>
      </c>
      <c r="W81" s="2">
        <v>0.5</v>
      </c>
      <c r="X81" s="2">
        <f t="shared" si="48"/>
        <v>0.5</v>
      </c>
      <c r="Y81" s="3">
        <f t="shared" si="49"/>
        <v>21</v>
      </c>
      <c r="Z81" s="5">
        <f t="shared" si="50"/>
        <v>0.75</v>
      </c>
      <c r="AA81" s="5">
        <f t="shared" si="51"/>
        <v>21.75</v>
      </c>
      <c r="AB81" s="2">
        <f t="shared" si="52"/>
        <v>11</v>
      </c>
      <c r="AC81" s="6" t="s">
        <v>60</v>
      </c>
      <c r="AD81" s="4">
        <v>0.5</v>
      </c>
      <c r="AE81" s="2">
        <f t="shared" si="53"/>
        <v>3.5</v>
      </c>
      <c r="AF81" s="2">
        <f t="shared" si="54"/>
        <v>1.75</v>
      </c>
      <c r="AG81" s="2">
        <f t="shared" si="55"/>
        <v>1.75</v>
      </c>
      <c r="AH81" s="6" t="s">
        <v>87</v>
      </c>
      <c r="AI81" s="4"/>
      <c r="AJ81" s="2">
        <f t="shared" si="56"/>
        <v>11</v>
      </c>
      <c r="AK81" s="2">
        <f t="shared" si="57"/>
        <v>2.75</v>
      </c>
      <c r="AL81" s="2">
        <f t="shared" si="58"/>
        <v>1</v>
      </c>
      <c r="AM81" s="2">
        <f t="shared" si="59"/>
        <v>2.75</v>
      </c>
      <c r="AN81" s="2">
        <f t="shared" si="60"/>
        <v>2</v>
      </c>
      <c r="AO81" s="2"/>
      <c r="AP81" s="2"/>
      <c r="AQ81" s="2">
        <f t="shared" si="61"/>
        <v>0</v>
      </c>
      <c r="AR81" s="2"/>
      <c r="AS81" s="2">
        <f t="shared" ref="AS81:AS112" si="64">IF(AQ81&gt;1,1,AQ81)</f>
        <v>0</v>
      </c>
      <c r="AT81" s="2">
        <f t="shared" si="62"/>
        <v>13</v>
      </c>
      <c r="AU81" s="2">
        <f t="shared" si="63"/>
        <v>13</v>
      </c>
      <c r="AV81" s="2">
        <f t="shared" si="44"/>
        <v>13.5</v>
      </c>
      <c r="AW81" s="1" t="s">
        <v>348</v>
      </c>
      <c r="AX81" s="1" t="s">
        <v>63</v>
      </c>
      <c r="AY81" s="2" t="s">
        <v>56</v>
      </c>
      <c r="AZ81" s="15" t="s">
        <v>469</v>
      </c>
      <c r="BA81" s="15" t="s">
        <v>468</v>
      </c>
      <c r="BB81" s="13"/>
    </row>
    <row r="82" spans="1:54" ht="42" customHeight="1" thickTop="1" thickBot="1">
      <c r="A82" s="6" t="s">
        <v>248</v>
      </c>
      <c r="B82" s="1" t="s">
        <v>306</v>
      </c>
      <c r="C82" s="1" t="s">
        <v>130</v>
      </c>
      <c r="D82" s="2" t="s">
        <v>56</v>
      </c>
      <c r="E82" s="3">
        <v>31</v>
      </c>
      <c r="F82" s="4">
        <v>0.5</v>
      </c>
      <c r="G82" s="3">
        <v>31</v>
      </c>
      <c r="H82" s="4">
        <v>0.5</v>
      </c>
      <c r="I82" s="2"/>
      <c r="J82" s="2"/>
      <c r="K82" s="2">
        <f t="shared" si="45"/>
        <v>0</v>
      </c>
      <c r="L82" s="2">
        <f t="shared" si="46"/>
        <v>0</v>
      </c>
      <c r="M82" s="2"/>
      <c r="N82" s="2"/>
      <c r="O82" s="2"/>
      <c r="P82" s="2"/>
      <c r="Q82" s="2">
        <v>0.5</v>
      </c>
      <c r="R82" s="2"/>
      <c r="S82" s="2"/>
      <c r="T82" s="2"/>
      <c r="U82" s="2"/>
      <c r="V82" s="2">
        <f t="shared" si="47"/>
        <v>0.5</v>
      </c>
      <c r="W82" s="2">
        <v>0.5</v>
      </c>
      <c r="X82" s="2">
        <f t="shared" si="48"/>
        <v>0.5</v>
      </c>
      <c r="Y82" s="3">
        <f t="shared" si="49"/>
        <v>23</v>
      </c>
      <c r="Z82" s="5">
        <f t="shared" si="50"/>
        <v>0.5</v>
      </c>
      <c r="AA82" s="5">
        <f t="shared" si="51"/>
        <v>23.5</v>
      </c>
      <c r="AB82" s="2">
        <f t="shared" si="52"/>
        <v>11</v>
      </c>
      <c r="AC82" s="6" t="s">
        <v>78</v>
      </c>
      <c r="AD82" s="4">
        <v>0.5</v>
      </c>
      <c r="AE82" s="2">
        <f t="shared" si="53"/>
        <v>8.5</v>
      </c>
      <c r="AF82" s="2">
        <f t="shared" si="54"/>
        <v>4.25</v>
      </c>
      <c r="AG82" s="2">
        <f t="shared" si="55"/>
        <v>2</v>
      </c>
      <c r="AH82" s="6" t="s">
        <v>84</v>
      </c>
      <c r="AI82" s="4">
        <v>0.25</v>
      </c>
      <c r="AJ82" s="2">
        <f t="shared" si="56"/>
        <v>10.25</v>
      </c>
      <c r="AK82" s="2">
        <f t="shared" si="57"/>
        <v>2.5625</v>
      </c>
      <c r="AL82" s="2">
        <f t="shared" si="58"/>
        <v>1</v>
      </c>
      <c r="AM82" s="2">
        <f t="shared" si="59"/>
        <v>3</v>
      </c>
      <c r="AN82" s="2">
        <f t="shared" si="60"/>
        <v>2</v>
      </c>
      <c r="AO82" s="2"/>
      <c r="AP82" s="2"/>
      <c r="AQ82" s="2">
        <f t="shared" si="61"/>
        <v>0</v>
      </c>
      <c r="AR82" s="2"/>
      <c r="AS82" s="2">
        <f t="shared" si="64"/>
        <v>0</v>
      </c>
      <c r="AT82" s="2">
        <f t="shared" si="62"/>
        <v>13</v>
      </c>
      <c r="AU82" s="2">
        <f t="shared" si="63"/>
        <v>13</v>
      </c>
      <c r="AV82" s="2">
        <f t="shared" si="44"/>
        <v>13.5</v>
      </c>
      <c r="AW82" s="1" t="s">
        <v>306</v>
      </c>
      <c r="AX82" s="1" t="s">
        <v>130</v>
      </c>
      <c r="AY82" s="2" t="s">
        <v>56</v>
      </c>
      <c r="AZ82" s="15" t="s">
        <v>462</v>
      </c>
      <c r="BA82" s="13"/>
      <c r="BB82" s="13"/>
    </row>
    <row r="83" spans="1:54" ht="42" customHeight="1" thickTop="1" thickBot="1">
      <c r="A83" s="6" t="s">
        <v>250</v>
      </c>
      <c r="B83" s="1" t="s">
        <v>135</v>
      </c>
      <c r="C83" s="1" t="s">
        <v>95</v>
      </c>
      <c r="D83" s="2" t="s">
        <v>56</v>
      </c>
      <c r="E83" s="3">
        <v>27</v>
      </c>
      <c r="F83" s="4">
        <v>0.75</v>
      </c>
      <c r="G83" s="3">
        <v>27</v>
      </c>
      <c r="H83" s="4">
        <v>0.75</v>
      </c>
      <c r="I83" s="2"/>
      <c r="J83" s="2"/>
      <c r="K83" s="2">
        <f t="shared" si="45"/>
        <v>0</v>
      </c>
      <c r="L83" s="2">
        <f t="shared" si="46"/>
        <v>0</v>
      </c>
      <c r="M83" s="2"/>
      <c r="N83" s="2"/>
      <c r="O83" s="2"/>
      <c r="P83" s="2"/>
      <c r="Q83" s="2">
        <v>0.5</v>
      </c>
      <c r="R83" s="2"/>
      <c r="S83" s="2"/>
      <c r="T83" s="2"/>
      <c r="U83" s="2"/>
      <c r="V83" s="2">
        <f t="shared" si="47"/>
        <v>0.5</v>
      </c>
      <c r="W83" s="2">
        <v>0.5</v>
      </c>
      <c r="X83" s="2">
        <f t="shared" si="48"/>
        <v>0.5</v>
      </c>
      <c r="Y83" s="3">
        <f t="shared" si="49"/>
        <v>19</v>
      </c>
      <c r="Z83" s="5">
        <f t="shared" si="50"/>
        <v>0.75</v>
      </c>
      <c r="AA83" s="5">
        <f t="shared" si="51"/>
        <v>19.75</v>
      </c>
      <c r="AB83" s="2">
        <f t="shared" si="52"/>
        <v>11</v>
      </c>
      <c r="AC83" s="6" t="s">
        <v>64</v>
      </c>
      <c r="AD83" s="4">
        <v>0.5</v>
      </c>
      <c r="AE83" s="2">
        <f t="shared" si="53"/>
        <v>4.5</v>
      </c>
      <c r="AF83" s="2">
        <f t="shared" si="54"/>
        <v>2.25</v>
      </c>
      <c r="AG83" s="2">
        <f t="shared" si="55"/>
        <v>2</v>
      </c>
      <c r="AH83" s="6"/>
      <c r="AI83" s="4">
        <v>0.75</v>
      </c>
      <c r="AJ83" s="2">
        <f t="shared" si="56"/>
        <v>0.75</v>
      </c>
      <c r="AK83" s="2">
        <f t="shared" si="57"/>
        <v>0.1875</v>
      </c>
      <c r="AL83" s="2">
        <f t="shared" si="58"/>
        <v>0.1875</v>
      </c>
      <c r="AM83" s="2">
        <f t="shared" si="59"/>
        <v>2.1875</v>
      </c>
      <c r="AN83" s="2">
        <f t="shared" si="60"/>
        <v>2</v>
      </c>
      <c r="AO83" s="2"/>
      <c r="AP83" s="2"/>
      <c r="AQ83" s="2">
        <f t="shared" si="61"/>
        <v>0</v>
      </c>
      <c r="AR83" s="2"/>
      <c r="AS83" s="2">
        <f t="shared" si="64"/>
        <v>0</v>
      </c>
      <c r="AT83" s="2">
        <f t="shared" si="62"/>
        <v>13</v>
      </c>
      <c r="AU83" s="2">
        <f t="shared" si="63"/>
        <v>13</v>
      </c>
      <c r="AV83" s="2">
        <f t="shared" si="44"/>
        <v>13.5</v>
      </c>
      <c r="AW83" s="1" t="s">
        <v>135</v>
      </c>
      <c r="AX83" s="1" t="s">
        <v>95</v>
      </c>
      <c r="AY83" s="2" t="s">
        <v>56</v>
      </c>
      <c r="AZ83" s="15" t="s">
        <v>408</v>
      </c>
      <c r="BA83" s="13"/>
      <c r="BB83" s="13"/>
    </row>
    <row r="84" spans="1:54" ht="42" customHeight="1" thickTop="1" thickBot="1">
      <c r="A84" s="6" t="s">
        <v>253</v>
      </c>
      <c r="B84" s="1" t="s">
        <v>137</v>
      </c>
      <c r="C84" s="1" t="s">
        <v>80</v>
      </c>
      <c r="D84" s="2" t="s">
        <v>56</v>
      </c>
      <c r="E84" s="3">
        <v>23</v>
      </c>
      <c r="F84" s="4">
        <v>0.25</v>
      </c>
      <c r="G84" s="3">
        <v>23</v>
      </c>
      <c r="H84" s="4">
        <v>0.25</v>
      </c>
      <c r="I84" s="2"/>
      <c r="J84" s="2"/>
      <c r="K84" s="2">
        <f t="shared" si="45"/>
        <v>0</v>
      </c>
      <c r="L84" s="2">
        <f t="shared" si="46"/>
        <v>0</v>
      </c>
      <c r="M84" s="2"/>
      <c r="N84" s="2"/>
      <c r="O84" s="2"/>
      <c r="P84" s="2"/>
      <c r="Q84" s="2">
        <v>0.5</v>
      </c>
      <c r="R84" s="2"/>
      <c r="S84" s="2"/>
      <c r="T84" s="2"/>
      <c r="U84" s="2"/>
      <c r="V84" s="2">
        <f t="shared" si="47"/>
        <v>0.5</v>
      </c>
      <c r="W84" s="2">
        <v>0.5</v>
      </c>
      <c r="X84" s="2">
        <f t="shared" si="48"/>
        <v>0.5</v>
      </c>
      <c r="Y84" s="3">
        <f t="shared" si="49"/>
        <v>15</v>
      </c>
      <c r="Z84" s="5">
        <f t="shared" si="50"/>
        <v>0.25</v>
      </c>
      <c r="AA84" s="5">
        <f t="shared" si="51"/>
        <v>15.25</v>
      </c>
      <c r="AB84" s="2">
        <f t="shared" si="52"/>
        <v>11</v>
      </c>
      <c r="AC84" s="6" t="s">
        <v>61</v>
      </c>
      <c r="AD84" s="4">
        <v>0.5</v>
      </c>
      <c r="AE84" s="2">
        <f t="shared" si="53"/>
        <v>1.5</v>
      </c>
      <c r="AF84" s="2">
        <f t="shared" si="54"/>
        <v>0.75</v>
      </c>
      <c r="AG84" s="2">
        <f t="shared" si="55"/>
        <v>0.75</v>
      </c>
      <c r="AH84" s="6" t="s">
        <v>71</v>
      </c>
      <c r="AI84" s="4">
        <v>0.25</v>
      </c>
      <c r="AJ84" s="2">
        <f t="shared" si="56"/>
        <v>6.25</v>
      </c>
      <c r="AK84" s="2">
        <f t="shared" si="57"/>
        <v>1.5625</v>
      </c>
      <c r="AL84" s="2">
        <f t="shared" si="58"/>
        <v>1</v>
      </c>
      <c r="AM84" s="2">
        <f t="shared" si="59"/>
        <v>1.75</v>
      </c>
      <c r="AN84" s="2">
        <f t="shared" si="60"/>
        <v>1.75</v>
      </c>
      <c r="AO84" s="2">
        <v>1</v>
      </c>
      <c r="AP84" s="2"/>
      <c r="AQ84" s="2">
        <f t="shared" si="61"/>
        <v>0.25</v>
      </c>
      <c r="AR84" s="2"/>
      <c r="AS84" s="2">
        <f t="shared" si="64"/>
        <v>0.25</v>
      </c>
      <c r="AT84" s="2">
        <f t="shared" si="62"/>
        <v>13</v>
      </c>
      <c r="AU84" s="2">
        <f t="shared" si="63"/>
        <v>13</v>
      </c>
      <c r="AV84" s="2">
        <f t="shared" si="44"/>
        <v>13.5</v>
      </c>
      <c r="AW84" s="1" t="s">
        <v>137</v>
      </c>
      <c r="AX84" s="1" t="s">
        <v>80</v>
      </c>
      <c r="AY84" s="2" t="s">
        <v>56</v>
      </c>
      <c r="AZ84" s="15" t="s">
        <v>409</v>
      </c>
      <c r="BA84" s="13"/>
      <c r="BB84" s="13"/>
    </row>
    <row r="85" spans="1:54" ht="42" customHeight="1" thickTop="1" thickBot="1">
      <c r="A85" s="6" t="s">
        <v>255</v>
      </c>
      <c r="B85" s="1" t="s">
        <v>69</v>
      </c>
      <c r="C85" s="1" t="s">
        <v>70</v>
      </c>
      <c r="D85" s="2" t="s">
        <v>56</v>
      </c>
      <c r="E85" s="3">
        <v>31</v>
      </c>
      <c r="F85" s="4">
        <v>0.5</v>
      </c>
      <c r="G85" s="3">
        <v>31</v>
      </c>
      <c r="H85" s="4">
        <v>0.5</v>
      </c>
      <c r="I85" s="2"/>
      <c r="J85" s="2"/>
      <c r="K85" s="2">
        <f t="shared" si="45"/>
        <v>0</v>
      </c>
      <c r="L85" s="2">
        <f t="shared" si="46"/>
        <v>0</v>
      </c>
      <c r="M85" s="2"/>
      <c r="N85" s="2"/>
      <c r="O85" s="2"/>
      <c r="P85" s="2"/>
      <c r="Q85" s="2">
        <v>0.5</v>
      </c>
      <c r="R85" s="2"/>
      <c r="S85" s="2"/>
      <c r="T85" s="2"/>
      <c r="U85" s="2"/>
      <c r="V85" s="2">
        <f t="shared" si="47"/>
        <v>0.5</v>
      </c>
      <c r="W85" s="2">
        <v>0.5</v>
      </c>
      <c r="X85" s="2">
        <f t="shared" si="48"/>
        <v>0.5</v>
      </c>
      <c r="Y85" s="3">
        <f t="shared" si="49"/>
        <v>23</v>
      </c>
      <c r="Z85" s="5">
        <f t="shared" si="50"/>
        <v>0.5</v>
      </c>
      <c r="AA85" s="5">
        <f t="shared" si="51"/>
        <v>23.5</v>
      </c>
      <c r="AB85" s="2">
        <f t="shared" si="52"/>
        <v>11</v>
      </c>
      <c r="AC85" s="6" t="s">
        <v>71</v>
      </c>
      <c r="AD85" s="4">
        <v>0.75</v>
      </c>
      <c r="AE85" s="2">
        <f t="shared" si="53"/>
        <v>6.75</v>
      </c>
      <c r="AF85" s="2">
        <f t="shared" si="54"/>
        <v>3.375</v>
      </c>
      <c r="AG85" s="2">
        <f t="shared" si="55"/>
        <v>2</v>
      </c>
      <c r="AH85" s="6" t="s">
        <v>72</v>
      </c>
      <c r="AI85" s="4">
        <v>0.75</v>
      </c>
      <c r="AJ85" s="2">
        <f t="shared" si="56"/>
        <v>16.75</v>
      </c>
      <c r="AK85" s="2">
        <f t="shared" si="57"/>
        <v>4.1875</v>
      </c>
      <c r="AL85" s="2">
        <f t="shared" si="58"/>
        <v>1</v>
      </c>
      <c r="AM85" s="2">
        <f t="shared" si="59"/>
        <v>3</v>
      </c>
      <c r="AN85" s="2">
        <f t="shared" si="60"/>
        <v>2</v>
      </c>
      <c r="AO85" s="2"/>
      <c r="AP85" s="2"/>
      <c r="AQ85" s="2">
        <f t="shared" si="61"/>
        <v>0</v>
      </c>
      <c r="AR85" s="2"/>
      <c r="AS85" s="2">
        <f t="shared" si="64"/>
        <v>0</v>
      </c>
      <c r="AT85" s="2">
        <f t="shared" si="62"/>
        <v>13</v>
      </c>
      <c r="AU85" s="2">
        <f t="shared" si="63"/>
        <v>13</v>
      </c>
      <c r="AV85" s="2">
        <f t="shared" si="44"/>
        <v>13.5</v>
      </c>
      <c r="AW85" s="1" t="s">
        <v>69</v>
      </c>
      <c r="AX85" s="1" t="s">
        <v>70</v>
      </c>
      <c r="AY85" s="2" t="s">
        <v>56</v>
      </c>
      <c r="AZ85" s="15" t="s">
        <v>377</v>
      </c>
      <c r="BA85" s="43"/>
      <c r="BB85" s="43"/>
    </row>
    <row r="86" spans="1:54" ht="42" customHeight="1" thickTop="1" thickBot="1">
      <c r="A86" s="6" t="s">
        <v>258</v>
      </c>
      <c r="B86" s="1" t="s">
        <v>191</v>
      </c>
      <c r="C86" s="1" t="s">
        <v>89</v>
      </c>
      <c r="D86" s="10" t="s">
        <v>56</v>
      </c>
      <c r="E86" s="3">
        <v>29</v>
      </c>
      <c r="F86" s="4">
        <v>0.25</v>
      </c>
      <c r="G86" s="3">
        <v>27</v>
      </c>
      <c r="H86" s="4">
        <v>0.75</v>
      </c>
      <c r="I86" s="2"/>
      <c r="J86" s="2"/>
      <c r="K86" s="2">
        <f t="shared" si="45"/>
        <v>0</v>
      </c>
      <c r="L86" s="2">
        <f t="shared" si="46"/>
        <v>0</v>
      </c>
      <c r="M86" s="2"/>
      <c r="N86" s="2"/>
      <c r="O86" s="2"/>
      <c r="P86" s="2"/>
      <c r="Q86" s="2">
        <v>0.5</v>
      </c>
      <c r="R86" s="2"/>
      <c r="S86" s="2"/>
      <c r="T86" s="2"/>
      <c r="U86" s="2"/>
      <c r="V86" s="2">
        <f t="shared" si="47"/>
        <v>0.5</v>
      </c>
      <c r="W86" s="2">
        <v>0.5</v>
      </c>
      <c r="X86" s="2">
        <f t="shared" si="48"/>
        <v>0.5</v>
      </c>
      <c r="Y86" s="3">
        <f t="shared" si="49"/>
        <v>19</v>
      </c>
      <c r="Z86" s="5">
        <f t="shared" si="50"/>
        <v>0.75</v>
      </c>
      <c r="AA86" s="5">
        <f t="shared" si="51"/>
        <v>19.75</v>
      </c>
      <c r="AB86" s="2">
        <f t="shared" si="52"/>
        <v>11</v>
      </c>
      <c r="AC86" s="6" t="s">
        <v>75</v>
      </c>
      <c r="AD86" s="4">
        <v>0.25</v>
      </c>
      <c r="AE86" s="2">
        <f t="shared" si="53"/>
        <v>7.25</v>
      </c>
      <c r="AF86" s="2">
        <f t="shared" si="54"/>
        <v>3.625</v>
      </c>
      <c r="AG86" s="2">
        <f t="shared" si="55"/>
        <v>2</v>
      </c>
      <c r="AH86" s="6" t="s">
        <v>96</v>
      </c>
      <c r="AI86" s="4"/>
      <c r="AJ86" s="2">
        <f t="shared" si="56"/>
        <v>14</v>
      </c>
      <c r="AK86" s="2">
        <f t="shared" si="57"/>
        <v>3.5</v>
      </c>
      <c r="AL86" s="2">
        <f t="shared" si="58"/>
        <v>1</v>
      </c>
      <c r="AM86" s="2">
        <f t="shared" si="59"/>
        <v>3</v>
      </c>
      <c r="AN86" s="2">
        <f t="shared" si="60"/>
        <v>2</v>
      </c>
      <c r="AO86" s="2"/>
      <c r="AP86" s="2"/>
      <c r="AQ86" s="2">
        <f t="shared" si="61"/>
        <v>0</v>
      </c>
      <c r="AR86" s="2"/>
      <c r="AS86" s="2">
        <f t="shared" si="64"/>
        <v>0</v>
      </c>
      <c r="AT86" s="2">
        <f t="shared" si="62"/>
        <v>13</v>
      </c>
      <c r="AU86" s="2">
        <f t="shared" si="63"/>
        <v>13</v>
      </c>
      <c r="AV86" s="2">
        <f t="shared" si="44"/>
        <v>13.5</v>
      </c>
      <c r="AW86" s="1" t="s">
        <v>191</v>
      </c>
      <c r="AX86" s="1" t="s">
        <v>89</v>
      </c>
      <c r="AY86" s="2" t="s">
        <v>56</v>
      </c>
      <c r="AZ86" s="15" t="s">
        <v>431</v>
      </c>
      <c r="BA86" s="13"/>
      <c r="BB86" s="13"/>
    </row>
    <row r="87" spans="1:54" ht="42" customHeight="1" thickTop="1" thickBot="1">
      <c r="A87" s="6" t="s">
        <v>260</v>
      </c>
      <c r="B87" s="1" t="s">
        <v>126</v>
      </c>
      <c r="C87" s="1" t="s">
        <v>89</v>
      </c>
      <c r="D87" s="2" t="s">
        <v>56</v>
      </c>
      <c r="E87" s="3">
        <v>30</v>
      </c>
      <c r="F87" s="4">
        <v>0.25</v>
      </c>
      <c r="G87" s="3">
        <v>30</v>
      </c>
      <c r="H87" s="4">
        <v>0.25</v>
      </c>
      <c r="I87" s="2"/>
      <c r="J87" s="2"/>
      <c r="K87" s="2">
        <f t="shared" si="45"/>
        <v>0</v>
      </c>
      <c r="L87" s="2">
        <f t="shared" si="46"/>
        <v>0</v>
      </c>
      <c r="M87" s="2"/>
      <c r="N87" s="2"/>
      <c r="O87" s="2"/>
      <c r="P87" s="2"/>
      <c r="Q87" s="2">
        <v>0.5</v>
      </c>
      <c r="R87" s="2"/>
      <c r="S87" s="2"/>
      <c r="T87" s="2"/>
      <c r="U87" s="2"/>
      <c r="V87" s="2">
        <f t="shared" si="47"/>
        <v>0.5</v>
      </c>
      <c r="W87" s="2">
        <v>0.5</v>
      </c>
      <c r="X87" s="2">
        <f t="shared" si="48"/>
        <v>0.5</v>
      </c>
      <c r="Y87" s="3">
        <f t="shared" si="49"/>
        <v>22</v>
      </c>
      <c r="Z87" s="5">
        <f t="shared" si="50"/>
        <v>0.25</v>
      </c>
      <c r="AA87" s="5">
        <f t="shared" si="51"/>
        <v>22.25</v>
      </c>
      <c r="AB87" s="2">
        <f t="shared" si="52"/>
        <v>11</v>
      </c>
      <c r="AC87" s="6" t="s">
        <v>57</v>
      </c>
      <c r="AD87" s="4">
        <v>0.5</v>
      </c>
      <c r="AE87" s="2">
        <f t="shared" si="53"/>
        <v>2.5</v>
      </c>
      <c r="AF87" s="2">
        <f t="shared" si="54"/>
        <v>1.25</v>
      </c>
      <c r="AG87" s="2">
        <f t="shared" si="55"/>
        <v>1.25</v>
      </c>
      <c r="AH87" s="6" t="s">
        <v>110</v>
      </c>
      <c r="AI87" s="4">
        <v>0.25</v>
      </c>
      <c r="AJ87" s="2">
        <f t="shared" si="56"/>
        <v>20.25</v>
      </c>
      <c r="AK87" s="2">
        <f t="shared" si="57"/>
        <v>5.0625</v>
      </c>
      <c r="AL87" s="2">
        <f t="shared" si="58"/>
        <v>1</v>
      </c>
      <c r="AM87" s="2">
        <f t="shared" si="59"/>
        <v>2.25</v>
      </c>
      <c r="AN87" s="2">
        <f t="shared" si="60"/>
        <v>2</v>
      </c>
      <c r="AO87" s="2"/>
      <c r="AP87" s="2"/>
      <c r="AQ87" s="2">
        <f t="shared" si="61"/>
        <v>0</v>
      </c>
      <c r="AR87" s="2"/>
      <c r="AS87" s="2">
        <f t="shared" si="64"/>
        <v>0</v>
      </c>
      <c r="AT87" s="2">
        <f t="shared" si="62"/>
        <v>13</v>
      </c>
      <c r="AU87" s="2">
        <f t="shared" si="63"/>
        <v>13</v>
      </c>
      <c r="AV87" s="2">
        <f t="shared" si="44"/>
        <v>13.5</v>
      </c>
      <c r="AW87" s="1" t="s">
        <v>126</v>
      </c>
      <c r="AX87" s="1" t="s">
        <v>89</v>
      </c>
      <c r="AY87" s="2" t="s">
        <v>56</v>
      </c>
      <c r="AZ87" s="15" t="s">
        <v>400</v>
      </c>
      <c r="BA87" s="15" t="s">
        <v>404</v>
      </c>
      <c r="BB87" s="43"/>
    </row>
    <row r="88" spans="1:54" ht="42" customHeight="1" thickTop="1" thickBot="1">
      <c r="A88" s="6" t="s">
        <v>262</v>
      </c>
      <c r="B88" s="1" t="s">
        <v>185</v>
      </c>
      <c r="C88" s="1" t="s">
        <v>80</v>
      </c>
      <c r="D88" s="2" t="s">
        <v>56</v>
      </c>
      <c r="E88" s="3">
        <v>30</v>
      </c>
      <c r="F88" s="4">
        <v>0.25</v>
      </c>
      <c r="G88" s="3">
        <v>30</v>
      </c>
      <c r="H88" s="4">
        <v>0.25</v>
      </c>
      <c r="I88" s="2"/>
      <c r="J88" s="2"/>
      <c r="K88" s="2">
        <f t="shared" si="45"/>
        <v>0</v>
      </c>
      <c r="L88" s="2">
        <f t="shared" si="46"/>
        <v>0</v>
      </c>
      <c r="M88" s="2"/>
      <c r="N88" s="2"/>
      <c r="O88" s="2"/>
      <c r="P88" s="2"/>
      <c r="Q88" s="2">
        <v>0.5</v>
      </c>
      <c r="R88" s="2"/>
      <c r="S88" s="2"/>
      <c r="T88" s="2"/>
      <c r="U88" s="2"/>
      <c r="V88" s="2">
        <f t="shared" si="47"/>
        <v>0.5</v>
      </c>
      <c r="W88" s="2">
        <v>0.5</v>
      </c>
      <c r="X88" s="2">
        <f t="shared" si="48"/>
        <v>0.5</v>
      </c>
      <c r="Y88" s="3">
        <f t="shared" si="49"/>
        <v>22</v>
      </c>
      <c r="Z88" s="5">
        <f t="shared" si="50"/>
        <v>0.25</v>
      </c>
      <c r="AA88" s="5">
        <f t="shared" si="51"/>
        <v>22.25</v>
      </c>
      <c r="AB88" s="2">
        <f t="shared" si="52"/>
        <v>11</v>
      </c>
      <c r="AC88" s="6" t="s">
        <v>107</v>
      </c>
      <c r="AD88" s="4">
        <v>0.25</v>
      </c>
      <c r="AE88" s="2">
        <f t="shared" si="53"/>
        <v>19.25</v>
      </c>
      <c r="AF88" s="2">
        <f t="shared" si="54"/>
        <v>9.625</v>
      </c>
      <c r="AG88" s="2">
        <f t="shared" si="55"/>
        <v>2</v>
      </c>
      <c r="AH88" s="6" t="s">
        <v>75</v>
      </c>
      <c r="AI88" s="4">
        <v>0.5</v>
      </c>
      <c r="AJ88" s="2">
        <f t="shared" si="56"/>
        <v>7.5</v>
      </c>
      <c r="AK88" s="2">
        <f t="shared" si="57"/>
        <v>1.875</v>
      </c>
      <c r="AL88" s="2">
        <f t="shared" si="58"/>
        <v>1</v>
      </c>
      <c r="AM88" s="2">
        <f t="shared" si="59"/>
        <v>3</v>
      </c>
      <c r="AN88" s="2">
        <f t="shared" si="60"/>
        <v>2</v>
      </c>
      <c r="AO88" s="2"/>
      <c r="AP88" s="2"/>
      <c r="AQ88" s="2">
        <f t="shared" si="61"/>
        <v>0</v>
      </c>
      <c r="AR88" s="2"/>
      <c r="AS88" s="2">
        <f t="shared" si="64"/>
        <v>0</v>
      </c>
      <c r="AT88" s="2">
        <f t="shared" si="62"/>
        <v>13</v>
      </c>
      <c r="AU88" s="2">
        <f t="shared" si="63"/>
        <v>13</v>
      </c>
      <c r="AV88" s="2">
        <f t="shared" si="44"/>
        <v>13.5</v>
      </c>
      <c r="AW88" s="1" t="s">
        <v>185</v>
      </c>
      <c r="AX88" s="1" t="s">
        <v>80</v>
      </c>
      <c r="AY88" s="2" t="s">
        <v>56</v>
      </c>
      <c r="AZ88" s="15" t="s">
        <v>428</v>
      </c>
      <c r="BA88" s="13"/>
      <c r="BB88" s="13"/>
    </row>
    <row r="89" spans="1:54" ht="42" customHeight="1" thickTop="1" thickBot="1">
      <c r="A89" s="6" t="s">
        <v>264</v>
      </c>
      <c r="B89" s="1" t="s">
        <v>324</v>
      </c>
      <c r="C89" s="1" t="s">
        <v>55</v>
      </c>
      <c r="D89" s="2" t="s">
        <v>56</v>
      </c>
      <c r="E89" s="3">
        <v>27</v>
      </c>
      <c r="F89" s="4">
        <v>0.75</v>
      </c>
      <c r="G89" s="3">
        <v>27</v>
      </c>
      <c r="H89" s="4">
        <v>0.5</v>
      </c>
      <c r="I89" s="2"/>
      <c r="J89" s="2"/>
      <c r="K89" s="2">
        <f t="shared" si="45"/>
        <v>0</v>
      </c>
      <c r="L89" s="2">
        <f t="shared" si="46"/>
        <v>0</v>
      </c>
      <c r="M89" s="2"/>
      <c r="N89" s="2"/>
      <c r="O89" s="2"/>
      <c r="P89" s="2"/>
      <c r="Q89" s="2">
        <v>0.5</v>
      </c>
      <c r="R89" s="2"/>
      <c r="S89" s="2"/>
      <c r="T89" s="2"/>
      <c r="U89" s="2"/>
      <c r="V89" s="2">
        <f t="shared" si="47"/>
        <v>0.5</v>
      </c>
      <c r="W89" s="2">
        <v>0.5</v>
      </c>
      <c r="X89" s="2">
        <f t="shared" si="48"/>
        <v>0.5</v>
      </c>
      <c r="Y89" s="3">
        <f t="shared" si="49"/>
        <v>19</v>
      </c>
      <c r="Z89" s="5">
        <f t="shared" si="50"/>
        <v>0.5</v>
      </c>
      <c r="AA89" s="5">
        <f t="shared" si="51"/>
        <v>19.5</v>
      </c>
      <c r="AB89" s="2">
        <f t="shared" si="52"/>
        <v>11</v>
      </c>
      <c r="AC89" s="6" t="s">
        <v>75</v>
      </c>
      <c r="AD89" s="4">
        <v>0.25</v>
      </c>
      <c r="AE89" s="2">
        <f t="shared" si="53"/>
        <v>7.25</v>
      </c>
      <c r="AF89" s="2">
        <f t="shared" si="54"/>
        <v>3.625</v>
      </c>
      <c r="AG89" s="2">
        <f t="shared" si="55"/>
        <v>2</v>
      </c>
      <c r="AH89" s="6" t="s">
        <v>87</v>
      </c>
      <c r="AI89" s="4">
        <v>0.75</v>
      </c>
      <c r="AJ89" s="2">
        <f t="shared" si="56"/>
        <v>11.75</v>
      </c>
      <c r="AK89" s="2">
        <f t="shared" si="57"/>
        <v>2.9375</v>
      </c>
      <c r="AL89" s="2">
        <f t="shared" si="58"/>
        <v>1</v>
      </c>
      <c r="AM89" s="2">
        <f t="shared" si="59"/>
        <v>3</v>
      </c>
      <c r="AN89" s="2">
        <f t="shared" si="60"/>
        <v>2</v>
      </c>
      <c r="AO89" s="2"/>
      <c r="AP89" s="2"/>
      <c r="AQ89" s="2">
        <f t="shared" si="61"/>
        <v>0</v>
      </c>
      <c r="AR89" s="2"/>
      <c r="AS89" s="2">
        <f t="shared" si="64"/>
        <v>0</v>
      </c>
      <c r="AT89" s="2">
        <f t="shared" si="62"/>
        <v>13</v>
      </c>
      <c r="AU89" s="2">
        <f t="shared" si="63"/>
        <v>13</v>
      </c>
      <c r="AV89" s="2">
        <f t="shared" si="44"/>
        <v>13.5</v>
      </c>
      <c r="AW89" s="1" t="s">
        <v>324</v>
      </c>
      <c r="AX89" s="1" t="s">
        <v>55</v>
      </c>
      <c r="AY89" s="2" t="s">
        <v>56</v>
      </c>
      <c r="AZ89" s="16" t="s">
        <v>467</v>
      </c>
      <c r="BA89" s="15" t="s">
        <v>381</v>
      </c>
      <c r="BB89" s="13"/>
    </row>
    <row r="90" spans="1:54" ht="42" customHeight="1" thickTop="1" thickBot="1">
      <c r="A90" s="6" t="s">
        <v>266</v>
      </c>
      <c r="B90" s="1" t="s">
        <v>97</v>
      </c>
      <c r="C90" s="1" t="s">
        <v>74</v>
      </c>
      <c r="D90" s="2" t="s">
        <v>56</v>
      </c>
      <c r="E90" s="3">
        <v>31</v>
      </c>
      <c r="F90" s="4">
        <v>0.5</v>
      </c>
      <c r="G90" s="3">
        <v>31</v>
      </c>
      <c r="H90" s="4">
        <v>0.5</v>
      </c>
      <c r="I90" s="2"/>
      <c r="J90" s="2"/>
      <c r="K90" s="2">
        <f t="shared" si="45"/>
        <v>0</v>
      </c>
      <c r="L90" s="2">
        <f t="shared" si="46"/>
        <v>0</v>
      </c>
      <c r="M90" s="2"/>
      <c r="N90" s="2"/>
      <c r="O90" s="2"/>
      <c r="P90" s="2"/>
      <c r="Q90" s="2">
        <v>0.5</v>
      </c>
      <c r="R90" s="2"/>
      <c r="S90" s="2"/>
      <c r="T90" s="2"/>
      <c r="U90" s="2"/>
      <c r="V90" s="2">
        <f t="shared" si="47"/>
        <v>0.5</v>
      </c>
      <c r="W90" s="2">
        <v>0.5</v>
      </c>
      <c r="X90" s="2">
        <f t="shared" si="48"/>
        <v>0.5</v>
      </c>
      <c r="Y90" s="3">
        <f t="shared" si="49"/>
        <v>23</v>
      </c>
      <c r="Z90" s="5">
        <f t="shared" si="50"/>
        <v>0.5</v>
      </c>
      <c r="AA90" s="5">
        <f t="shared" si="51"/>
        <v>23.5</v>
      </c>
      <c r="AB90" s="2">
        <f t="shared" si="52"/>
        <v>11</v>
      </c>
      <c r="AC90" s="6" t="s">
        <v>81</v>
      </c>
      <c r="AD90" s="4">
        <v>0.25</v>
      </c>
      <c r="AE90" s="2">
        <f t="shared" si="53"/>
        <v>9.25</v>
      </c>
      <c r="AF90" s="2">
        <f t="shared" si="54"/>
        <v>4.625</v>
      </c>
      <c r="AG90" s="2">
        <f t="shared" si="55"/>
        <v>2</v>
      </c>
      <c r="AH90" s="6" t="s">
        <v>84</v>
      </c>
      <c r="AI90" s="4"/>
      <c r="AJ90" s="2">
        <f t="shared" si="56"/>
        <v>10</v>
      </c>
      <c r="AK90" s="2">
        <f t="shared" si="57"/>
        <v>2.5</v>
      </c>
      <c r="AL90" s="2">
        <f t="shared" si="58"/>
        <v>1</v>
      </c>
      <c r="AM90" s="2">
        <f t="shared" si="59"/>
        <v>3</v>
      </c>
      <c r="AN90" s="2">
        <f t="shared" si="60"/>
        <v>2</v>
      </c>
      <c r="AO90" s="2"/>
      <c r="AP90" s="2"/>
      <c r="AQ90" s="2">
        <f t="shared" si="61"/>
        <v>0</v>
      </c>
      <c r="AR90" s="2"/>
      <c r="AS90" s="2">
        <f t="shared" si="64"/>
        <v>0</v>
      </c>
      <c r="AT90" s="2">
        <f t="shared" si="62"/>
        <v>13</v>
      </c>
      <c r="AU90" s="2">
        <f t="shared" si="63"/>
        <v>13</v>
      </c>
      <c r="AV90" s="2">
        <f t="shared" si="44"/>
        <v>13.5</v>
      </c>
      <c r="AW90" s="1" t="s">
        <v>97</v>
      </c>
      <c r="AX90" s="1" t="s">
        <v>74</v>
      </c>
      <c r="AY90" s="13" t="s">
        <v>56</v>
      </c>
      <c r="AZ90" s="15" t="s">
        <v>389</v>
      </c>
      <c r="BA90" s="44"/>
      <c r="BB90" s="43"/>
    </row>
    <row r="91" spans="1:54" ht="42" customHeight="1" thickTop="1" thickBot="1">
      <c r="A91" s="6" t="s">
        <v>268</v>
      </c>
      <c r="B91" s="1" t="s">
        <v>371</v>
      </c>
      <c r="C91" s="1" t="s">
        <v>257</v>
      </c>
      <c r="D91" s="2" t="s">
        <v>56</v>
      </c>
      <c r="E91" s="3">
        <v>29</v>
      </c>
      <c r="F91" s="4"/>
      <c r="G91" s="3">
        <v>29</v>
      </c>
      <c r="H91" s="4"/>
      <c r="I91" s="2"/>
      <c r="J91" s="2"/>
      <c r="K91" s="2">
        <f t="shared" si="45"/>
        <v>0</v>
      </c>
      <c r="L91" s="2">
        <f t="shared" si="46"/>
        <v>0</v>
      </c>
      <c r="M91" s="2"/>
      <c r="N91" s="2"/>
      <c r="O91" s="2"/>
      <c r="P91" s="2"/>
      <c r="Q91" s="2">
        <v>0.5</v>
      </c>
      <c r="R91" s="2"/>
      <c r="S91" s="2"/>
      <c r="T91" s="2"/>
      <c r="U91" s="2"/>
      <c r="V91" s="2">
        <f t="shared" si="47"/>
        <v>0.5</v>
      </c>
      <c r="W91" s="2">
        <v>0.5</v>
      </c>
      <c r="X91" s="2">
        <f t="shared" si="48"/>
        <v>0.5</v>
      </c>
      <c r="Y91" s="3">
        <f t="shared" si="49"/>
        <v>21</v>
      </c>
      <c r="Z91" s="5">
        <f t="shared" si="50"/>
        <v>0</v>
      </c>
      <c r="AA91" s="5">
        <f t="shared" si="51"/>
        <v>21</v>
      </c>
      <c r="AB91" s="2">
        <f t="shared" si="52"/>
        <v>11</v>
      </c>
      <c r="AC91" s="6" t="s">
        <v>90</v>
      </c>
      <c r="AD91" s="4">
        <v>0.5</v>
      </c>
      <c r="AE91" s="2">
        <f t="shared" si="53"/>
        <v>12.5</v>
      </c>
      <c r="AF91" s="2">
        <f t="shared" si="54"/>
        <v>6.25</v>
      </c>
      <c r="AG91" s="2">
        <f t="shared" si="55"/>
        <v>2</v>
      </c>
      <c r="AH91" s="6"/>
      <c r="AI91" s="4"/>
      <c r="AJ91" s="2">
        <f t="shared" si="56"/>
        <v>0</v>
      </c>
      <c r="AK91" s="2">
        <f t="shared" si="57"/>
        <v>0</v>
      </c>
      <c r="AL91" s="2">
        <v>0.19</v>
      </c>
      <c r="AM91" s="2">
        <f t="shared" si="59"/>
        <v>2.19</v>
      </c>
      <c r="AN91" s="2">
        <f t="shared" si="60"/>
        <v>2</v>
      </c>
      <c r="AO91" s="2"/>
      <c r="AP91" s="2"/>
      <c r="AQ91" s="2">
        <f t="shared" si="61"/>
        <v>0</v>
      </c>
      <c r="AR91" s="2"/>
      <c r="AS91" s="2">
        <f t="shared" si="64"/>
        <v>0</v>
      </c>
      <c r="AT91" s="2">
        <f t="shared" si="62"/>
        <v>13</v>
      </c>
      <c r="AU91" s="2">
        <f t="shared" si="63"/>
        <v>13</v>
      </c>
      <c r="AV91" s="2">
        <f t="shared" si="44"/>
        <v>13.5</v>
      </c>
      <c r="AW91" s="1" t="s">
        <v>371</v>
      </c>
      <c r="AX91" s="1" t="s">
        <v>257</v>
      </c>
      <c r="AY91" s="2" t="s">
        <v>56</v>
      </c>
      <c r="AZ91" s="15" t="s">
        <v>472</v>
      </c>
      <c r="BA91" s="13"/>
      <c r="BB91" s="13"/>
    </row>
    <row r="92" spans="1:54" ht="42" customHeight="1" thickTop="1" thickBot="1">
      <c r="A92" s="6" t="s">
        <v>271</v>
      </c>
      <c r="B92" s="1" t="s">
        <v>143</v>
      </c>
      <c r="C92" s="1" t="s">
        <v>130</v>
      </c>
      <c r="D92" s="2" t="s">
        <v>56</v>
      </c>
      <c r="E92" s="3">
        <v>30</v>
      </c>
      <c r="F92" s="4"/>
      <c r="G92" s="3">
        <v>27</v>
      </c>
      <c r="H92" s="4"/>
      <c r="I92" s="2"/>
      <c r="J92" s="2"/>
      <c r="K92" s="2"/>
      <c r="L92" s="2"/>
      <c r="M92" s="2"/>
      <c r="N92" s="2"/>
      <c r="O92" s="2"/>
      <c r="P92" s="2"/>
      <c r="Q92" s="2">
        <v>0.5</v>
      </c>
      <c r="R92" s="2"/>
      <c r="S92" s="2"/>
      <c r="T92" s="2"/>
      <c r="U92" s="2"/>
      <c r="V92" s="2">
        <f t="shared" si="47"/>
        <v>0.5</v>
      </c>
      <c r="W92" s="2">
        <v>0.5</v>
      </c>
      <c r="X92" s="2">
        <f t="shared" si="48"/>
        <v>0.5</v>
      </c>
      <c r="Y92" s="3">
        <f t="shared" si="49"/>
        <v>19</v>
      </c>
      <c r="Z92" s="5">
        <f t="shared" si="50"/>
        <v>0</v>
      </c>
      <c r="AA92" s="5">
        <f t="shared" si="51"/>
        <v>19</v>
      </c>
      <c r="AB92" s="2">
        <f t="shared" si="52"/>
        <v>11</v>
      </c>
      <c r="AC92" s="6" t="s">
        <v>60</v>
      </c>
      <c r="AD92" s="4">
        <v>0.5</v>
      </c>
      <c r="AE92" s="2">
        <f t="shared" si="53"/>
        <v>3.5</v>
      </c>
      <c r="AF92" s="2">
        <f t="shared" si="54"/>
        <v>1.75</v>
      </c>
      <c r="AG92" s="2">
        <f t="shared" si="55"/>
        <v>1.75</v>
      </c>
      <c r="AH92" s="6" t="s">
        <v>68</v>
      </c>
      <c r="AI92" s="4">
        <v>0.75</v>
      </c>
      <c r="AJ92" s="2">
        <f t="shared" si="56"/>
        <v>5.75</v>
      </c>
      <c r="AK92" s="2">
        <f t="shared" si="57"/>
        <v>1.4375</v>
      </c>
      <c r="AL92" s="2">
        <f t="shared" ref="AL92:AL135" si="65">IF(AK92&gt;1,1,AK92)</f>
        <v>1</v>
      </c>
      <c r="AM92" s="2">
        <f t="shared" si="59"/>
        <v>2.75</v>
      </c>
      <c r="AN92" s="2">
        <f t="shared" si="60"/>
        <v>2</v>
      </c>
      <c r="AO92" s="2"/>
      <c r="AP92" s="2"/>
      <c r="AQ92" s="2">
        <f t="shared" si="61"/>
        <v>0</v>
      </c>
      <c r="AR92" s="2"/>
      <c r="AS92" s="2">
        <f t="shared" si="64"/>
        <v>0</v>
      </c>
      <c r="AT92" s="2">
        <f t="shared" si="62"/>
        <v>13</v>
      </c>
      <c r="AU92" s="2">
        <f t="shared" si="63"/>
        <v>13</v>
      </c>
      <c r="AV92" s="2">
        <f t="shared" si="44"/>
        <v>13.5</v>
      </c>
      <c r="AW92" s="1" t="s">
        <v>143</v>
      </c>
      <c r="AX92" s="1" t="s">
        <v>130</v>
      </c>
      <c r="AY92" s="50" t="s">
        <v>56</v>
      </c>
      <c r="AZ92" s="15" t="s">
        <v>412</v>
      </c>
      <c r="BA92" s="13"/>
      <c r="BB92" s="13"/>
    </row>
    <row r="93" spans="1:54" ht="42" customHeight="1" thickTop="1" thickBot="1">
      <c r="A93" s="6" t="s">
        <v>274</v>
      </c>
      <c r="B93" s="1" t="s">
        <v>145</v>
      </c>
      <c r="C93" s="1" t="s">
        <v>70</v>
      </c>
      <c r="D93" s="2" t="s">
        <v>56</v>
      </c>
      <c r="E93" s="3">
        <v>28</v>
      </c>
      <c r="F93" s="4">
        <v>0.25</v>
      </c>
      <c r="G93" s="3">
        <v>28</v>
      </c>
      <c r="H93" s="4">
        <v>0.25</v>
      </c>
      <c r="I93" s="2"/>
      <c r="J93" s="2"/>
      <c r="K93" s="2">
        <f t="shared" ref="K93:K135" si="66">I93+J93</f>
        <v>0</v>
      </c>
      <c r="L93" s="2">
        <f t="shared" ref="L93:L135" si="67">IF(K93&gt;4,4,K93)</f>
        <v>0</v>
      </c>
      <c r="M93" s="2"/>
      <c r="N93" s="2"/>
      <c r="O93" s="2"/>
      <c r="P93" s="2"/>
      <c r="Q93" s="2">
        <v>0.5</v>
      </c>
      <c r="R93" s="2"/>
      <c r="S93" s="2"/>
      <c r="T93" s="2"/>
      <c r="U93" s="2"/>
      <c r="V93" s="2">
        <f t="shared" si="47"/>
        <v>0.5</v>
      </c>
      <c r="W93" s="2">
        <v>0.5</v>
      </c>
      <c r="X93" s="2">
        <f t="shared" si="48"/>
        <v>0.5</v>
      </c>
      <c r="Y93" s="3">
        <f t="shared" si="49"/>
        <v>20</v>
      </c>
      <c r="Z93" s="5">
        <f t="shared" si="50"/>
        <v>0.25</v>
      </c>
      <c r="AA93" s="5">
        <f t="shared" si="51"/>
        <v>20.25</v>
      </c>
      <c r="AB93" s="2">
        <f t="shared" si="52"/>
        <v>11</v>
      </c>
      <c r="AC93" s="6" t="s">
        <v>61</v>
      </c>
      <c r="AD93" s="4">
        <v>0.75</v>
      </c>
      <c r="AE93" s="2">
        <f t="shared" si="53"/>
        <v>1.75</v>
      </c>
      <c r="AF93" s="2">
        <f t="shared" si="54"/>
        <v>0.875</v>
      </c>
      <c r="AG93" s="2">
        <f t="shared" si="55"/>
        <v>0.875</v>
      </c>
      <c r="AH93" s="6" t="s">
        <v>64</v>
      </c>
      <c r="AI93" s="4"/>
      <c r="AJ93" s="2">
        <f t="shared" si="56"/>
        <v>4</v>
      </c>
      <c r="AK93" s="2">
        <f t="shared" si="57"/>
        <v>1</v>
      </c>
      <c r="AL93" s="2">
        <f t="shared" si="65"/>
        <v>1</v>
      </c>
      <c r="AM93" s="2">
        <f t="shared" si="59"/>
        <v>1.875</v>
      </c>
      <c r="AN93" s="2">
        <f t="shared" si="60"/>
        <v>1.875</v>
      </c>
      <c r="AO93" s="2"/>
      <c r="AP93" s="2"/>
      <c r="AQ93" s="2">
        <f t="shared" si="61"/>
        <v>0</v>
      </c>
      <c r="AR93" s="2"/>
      <c r="AS93" s="2">
        <f t="shared" si="64"/>
        <v>0</v>
      </c>
      <c r="AT93" s="2">
        <f t="shared" si="62"/>
        <v>12.875</v>
      </c>
      <c r="AU93" s="2">
        <f t="shared" si="63"/>
        <v>12.875</v>
      </c>
      <c r="AV93" s="2">
        <f t="shared" si="44"/>
        <v>13.375</v>
      </c>
      <c r="AW93" s="1" t="s">
        <v>145</v>
      </c>
      <c r="AX93" s="1" t="s">
        <v>70</v>
      </c>
      <c r="AY93" s="2" t="s">
        <v>56</v>
      </c>
      <c r="AZ93" s="15" t="s">
        <v>413</v>
      </c>
      <c r="BA93" s="13"/>
      <c r="BB93" s="13"/>
    </row>
    <row r="94" spans="1:54" ht="42" customHeight="1" thickTop="1" thickBot="1">
      <c r="A94" s="6" t="s">
        <v>276</v>
      </c>
      <c r="B94" s="1" t="s">
        <v>280</v>
      </c>
      <c r="C94" s="1" t="s">
        <v>130</v>
      </c>
      <c r="D94" s="2" t="s">
        <v>56</v>
      </c>
      <c r="E94" s="3">
        <v>20</v>
      </c>
      <c r="F94" s="4"/>
      <c r="G94" s="3">
        <v>18</v>
      </c>
      <c r="H94" s="4"/>
      <c r="I94" s="2"/>
      <c r="J94" s="2"/>
      <c r="K94" s="2">
        <f t="shared" si="66"/>
        <v>0</v>
      </c>
      <c r="L94" s="2">
        <f t="shared" si="67"/>
        <v>0</v>
      </c>
      <c r="M94" s="2">
        <v>2</v>
      </c>
      <c r="N94" s="2"/>
      <c r="O94" s="2"/>
      <c r="P94" s="2"/>
      <c r="Q94" s="2">
        <v>0.5</v>
      </c>
      <c r="R94" s="2">
        <v>0.5</v>
      </c>
      <c r="S94" s="2"/>
      <c r="T94" s="2"/>
      <c r="U94" s="2"/>
      <c r="V94" s="2">
        <f t="shared" si="47"/>
        <v>3</v>
      </c>
      <c r="W94" s="2">
        <v>3</v>
      </c>
      <c r="X94" s="2">
        <f t="shared" si="48"/>
        <v>3</v>
      </c>
      <c r="Y94" s="3">
        <f t="shared" si="49"/>
        <v>10</v>
      </c>
      <c r="Z94" s="5">
        <f t="shared" si="50"/>
        <v>0</v>
      </c>
      <c r="AA94" s="5">
        <f t="shared" si="51"/>
        <v>10</v>
      </c>
      <c r="AB94" s="2">
        <f t="shared" si="52"/>
        <v>10</v>
      </c>
      <c r="AC94" s="6"/>
      <c r="AD94" s="4"/>
      <c r="AE94" s="2">
        <f t="shared" si="53"/>
        <v>0</v>
      </c>
      <c r="AF94" s="2">
        <f t="shared" si="54"/>
        <v>0</v>
      </c>
      <c r="AG94" s="2">
        <f t="shared" si="55"/>
        <v>0</v>
      </c>
      <c r="AH94" s="6" t="s">
        <v>61</v>
      </c>
      <c r="AI94" s="4">
        <v>0.5</v>
      </c>
      <c r="AJ94" s="2">
        <f t="shared" si="56"/>
        <v>1.5</v>
      </c>
      <c r="AK94" s="2">
        <f t="shared" si="57"/>
        <v>0.375</v>
      </c>
      <c r="AL94" s="2">
        <f t="shared" si="65"/>
        <v>0.375</v>
      </c>
      <c r="AM94" s="2">
        <f t="shared" si="59"/>
        <v>0.375</v>
      </c>
      <c r="AN94" s="2">
        <f t="shared" si="60"/>
        <v>0.375</v>
      </c>
      <c r="AO94" s="2"/>
      <c r="AP94" s="2"/>
      <c r="AQ94" s="2">
        <f t="shared" si="61"/>
        <v>0</v>
      </c>
      <c r="AR94" s="2"/>
      <c r="AS94" s="2">
        <f t="shared" si="64"/>
        <v>0</v>
      </c>
      <c r="AT94" s="2">
        <f t="shared" si="62"/>
        <v>10.375</v>
      </c>
      <c r="AU94" s="2">
        <f t="shared" si="63"/>
        <v>10.375</v>
      </c>
      <c r="AV94" s="2">
        <f t="shared" si="44"/>
        <v>13.375</v>
      </c>
      <c r="AW94" s="1" t="s">
        <v>280</v>
      </c>
      <c r="AX94" s="1" t="s">
        <v>130</v>
      </c>
      <c r="AY94" s="2" t="s">
        <v>56</v>
      </c>
      <c r="AZ94" s="15" t="s">
        <v>435</v>
      </c>
      <c r="BA94" s="13"/>
      <c r="BB94" s="13"/>
    </row>
    <row r="95" spans="1:54" ht="42" customHeight="1" thickTop="1" thickBot="1">
      <c r="A95" s="6" t="s">
        <v>279</v>
      </c>
      <c r="B95" s="1" t="s">
        <v>91</v>
      </c>
      <c r="C95" s="1" t="s">
        <v>92</v>
      </c>
      <c r="D95" s="2" t="s">
        <v>67</v>
      </c>
      <c r="E95" s="3">
        <v>24</v>
      </c>
      <c r="F95" s="4"/>
      <c r="G95" s="3">
        <v>24</v>
      </c>
      <c r="H95" s="4"/>
      <c r="I95" s="2"/>
      <c r="J95" s="2"/>
      <c r="K95" s="2">
        <f t="shared" si="66"/>
        <v>0</v>
      </c>
      <c r="L95" s="2">
        <f t="shared" si="67"/>
        <v>0</v>
      </c>
      <c r="M95" s="2"/>
      <c r="N95" s="2"/>
      <c r="O95" s="2"/>
      <c r="P95" s="2"/>
      <c r="Q95" s="2">
        <v>0.5</v>
      </c>
      <c r="R95" s="2"/>
      <c r="S95" s="2"/>
      <c r="T95" s="2"/>
      <c r="U95" s="2"/>
      <c r="V95" s="2">
        <f t="shared" si="47"/>
        <v>0.5</v>
      </c>
      <c r="W95" s="2">
        <v>0.5</v>
      </c>
      <c r="X95" s="2">
        <f t="shared" si="48"/>
        <v>0.5</v>
      </c>
      <c r="Y95" s="3">
        <f t="shared" si="49"/>
        <v>16</v>
      </c>
      <c r="Z95" s="5">
        <f t="shared" si="50"/>
        <v>0</v>
      </c>
      <c r="AA95" s="5">
        <f t="shared" si="51"/>
        <v>16</v>
      </c>
      <c r="AB95" s="2">
        <f t="shared" si="52"/>
        <v>11</v>
      </c>
      <c r="AC95" s="6" t="s">
        <v>60</v>
      </c>
      <c r="AD95" s="4">
        <v>0.5</v>
      </c>
      <c r="AE95" s="2">
        <f t="shared" si="53"/>
        <v>3.5</v>
      </c>
      <c r="AF95" s="2">
        <f t="shared" si="54"/>
        <v>1.75</v>
      </c>
      <c r="AG95" s="2">
        <f t="shared" si="55"/>
        <v>1.75</v>
      </c>
      <c r="AH95" s="6"/>
      <c r="AI95" s="4"/>
      <c r="AJ95" s="2">
        <f t="shared" si="56"/>
        <v>0</v>
      </c>
      <c r="AK95" s="2">
        <f t="shared" si="57"/>
        <v>0</v>
      </c>
      <c r="AL95" s="2">
        <f t="shared" si="65"/>
        <v>0</v>
      </c>
      <c r="AM95" s="2">
        <f t="shared" si="59"/>
        <v>1.75</v>
      </c>
      <c r="AN95" s="2">
        <f t="shared" si="60"/>
        <v>1.75</v>
      </c>
      <c r="AO95" s="2"/>
      <c r="AP95" s="2"/>
      <c r="AQ95" s="2">
        <f t="shared" si="61"/>
        <v>0</v>
      </c>
      <c r="AR95" s="2"/>
      <c r="AS95" s="2">
        <f t="shared" si="64"/>
        <v>0</v>
      </c>
      <c r="AT95" s="2">
        <f t="shared" si="62"/>
        <v>12.75</v>
      </c>
      <c r="AU95" s="2">
        <f t="shared" si="63"/>
        <v>12.75</v>
      </c>
      <c r="AV95" s="2">
        <f t="shared" si="44"/>
        <v>13.25</v>
      </c>
      <c r="AW95" s="1" t="s">
        <v>91</v>
      </c>
      <c r="AX95" s="1" t="s">
        <v>92</v>
      </c>
      <c r="AY95" s="13" t="s">
        <v>67</v>
      </c>
      <c r="AZ95" s="45" t="s">
        <v>387</v>
      </c>
      <c r="BA95" s="44"/>
      <c r="BB95" s="43"/>
    </row>
    <row r="96" spans="1:54" ht="42" customHeight="1" thickTop="1" thickBot="1">
      <c r="A96" s="6" t="s">
        <v>281</v>
      </c>
      <c r="B96" s="1" t="s">
        <v>152</v>
      </c>
      <c r="C96" s="1" t="s">
        <v>153</v>
      </c>
      <c r="D96" s="2" t="s">
        <v>56</v>
      </c>
      <c r="E96" s="3">
        <v>29</v>
      </c>
      <c r="F96" s="4">
        <v>0.75</v>
      </c>
      <c r="G96" s="3">
        <v>29</v>
      </c>
      <c r="H96" s="4">
        <v>0.75</v>
      </c>
      <c r="I96" s="2"/>
      <c r="J96" s="2"/>
      <c r="K96" s="2">
        <f t="shared" si="66"/>
        <v>0</v>
      </c>
      <c r="L96" s="2">
        <f t="shared" si="67"/>
        <v>0</v>
      </c>
      <c r="M96" s="2"/>
      <c r="N96" s="2"/>
      <c r="O96" s="2"/>
      <c r="P96" s="2"/>
      <c r="Q96" s="2">
        <v>0.5</v>
      </c>
      <c r="R96" s="2"/>
      <c r="S96" s="2"/>
      <c r="T96" s="2"/>
      <c r="U96" s="2"/>
      <c r="V96" s="2">
        <f t="shared" si="47"/>
        <v>0.5</v>
      </c>
      <c r="W96" s="2">
        <v>0.5</v>
      </c>
      <c r="X96" s="2">
        <f t="shared" si="48"/>
        <v>0.5</v>
      </c>
      <c r="Y96" s="3">
        <f t="shared" si="49"/>
        <v>21</v>
      </c>
      <c r="Z96" s="5">
        <f t="shared" si="50"/>
        <v>0.75</v>
      </c>
      <c r="AA96" s="5">
        <f t="shared" si="51"/>
        <v>21.75</v>
      </c>
      <c r="AB96" s="2">
        <f t="shared" si="52"/>
        <v>11</v>
      </c>
      <c r="AC96" s="6" t="s">
        <v>60</v>
      </c>
      <c r="AD96" s="4">
        <v>0.5</v>
      </c>
      <c r="AE96" s="2">
        <f t="shared" si="53"/>
        <v>3.5</v>
      </c>
      <c r="AF96" s="2">
        <f t="shared" si="54"/>
        <v>1.75</v>
      </c>
      <c r="AG96" s="2">
        <f t="shared" si="55"/>
        <v>1.75</v>
      </c>
      <c r="AH96" s="6"/>
      <c r="AI96" s="4"/>
      <c r="AJ96" s="2">
        <f t="shared" si="56"/>
        <v>0</v>
      </c>
      <c r="AK96" s="2">
        <f t="shared" si="57"/>
        <v>0</v>
      </c>
      <c r="AL96" s="2">
        <f t="shared" si="65"/>
        <v>0</v>
      </c>
      <c r="AM96" s="2">
        <f t="shared" si="59"/>
        <v>1.75</v>
      </c>
      <c r="AN96" s="2">
        <f t="shared" si="60"/>
        <v>1.75</v>
      </c>
      <c r="AO96" s="2"/>
      <c r="AP96" s="2"/>
      <c r="AQ96" s="2">
        <f t="shared" si="61"/>
        <v>0</v>
      </c>
      <c r="AR96" s="2"/>
      <c r="AS96" s="2">
        <f t="shared" si="64"/>
        <v>0</v>
      </c>
      <c r="AT96" s="2">
        <f t="shared" si="62"/>
        <v>12.75</v>
      </c>
      <c r="AU96" s="2">
        <f t="shared" si="63"/>
        <v>12.75</v>
      </c>
      <c r="AV96" s="2">
        <f t="shared" si="44"/>
        <v>13.25</v>
      </c>
      <c r="AW96" s="1" t="s">
        <v>152</v>
      </c>
      <c r="AX96" s="1" t="s">
        <v>153</v>
      </c>
      <c r="AY96" s="2" t="s">
        <v>56</v>
      </c>
      <c r="AZ96" s="15" t="s">
        <v>415</v>
      </c>
      <c r="BA96" s="13"/>
      <c r="BB96" s="13"/>
    </row>
    <row r="97" spans="1:54" ht="42" customHeight="1" thickTop="1" thickBot="1">
      <c r="A97" s="6" t="s">
        <v>283</v>
      </c>
      <c r="B97" s="1" t="s">
        <v>261</v>
      </c>
      <c r="C97" s="1" t="s">
        <v>80</v>
      </c>
      <c r="D97" s="2" t="s">
        <v>56</v>
      </c>
      <c r="E97" s="3">
        <v>20</v>
      </c>
      <c r="F97" s="4">
        <v>0.5</v>
      </c>
      <c r="G97" s="3">
        <v>18</v>
      </c>
      <c r="H97" s="4">
        <v>0.75</v>
      </c>
      <c r="I97" s="2"/>
      <c r="J97" s="2"/>
      <c r="K97" s="2">
        <f t="shared" si="66"/>
        <v>0</v>
      </c>
      <c r="L97" s="2">
        <f t="shared" si="67"/>
        <v>0</v>
      </c>
      <c r="M97" s="2"/>
      <c r="N97" s="2"/>
      <c r="O97" s="2"/>
      <c r="P97" s="2"/>
      <c r="Q97" s="2">
        <v>0.5</v>
      </c>
      <c r="R97" s="2"/>
      <c r="S97" s="2"/>
      <c r="T97" s="2"/>
      <c r="U97" s="2"/>
      <c r="V97" s="2">
        <f t="shared" si="47"/>
        <v>0.5</v>
      </c>
      <c r="W97" s="2">
        <v>0.5</v>
      </c>
      <c r="X97" s="2">
        <f t="shared" si="48"/>
        <v>0.5</v>
      </c>
      <c r="Y97" s="3">
        <f t="shared" si="49"/>
        <v>10</v>
      </c>
      <c r="Z97" s="5">
        <f t="shared" si="50"/>
        <v>0.75</v>
      </c>
      <c r="AA97" s="5">
        <f t="shared" si="51"/>
        <v>10.75</v>
      </c>
      <c r="AB97" s="2">
        <f t="shared" si="52"/>
        <v>10.75</v>
      </c>
      <c r="AC97" s="6" t="s">
        <v>75</v>
      </c>
      <c r="AD97" s="4">
        <v>0.25</v>
      </c>
      <c r="AE97" s="2">
        <f t="shared" si="53"/>
        <v>7.25</v>
      </c>
      <c r="AF97" s="2">
        <f t="shared" si="54"/>
        <v>3.625</v>
      </c>
      <c r="AG97" s="2">
        <f t="shared" si="55"/>
        <v>2</v>
      </c>
      <c r="AH97" s="6" t="s">
        <v>57</v>
      </c>
      <c r="AI97" s="4">
        <v>0.75</v>
      </c>
      <c r="AJ97" s="2">
        <f t="shared" si="56"/>
        <v>2.75</v>
      </c>
      <c r="AK97" s="2">
        <f t="shared" si="57"/>
        <v>0.6875</v>
      </c>
      <c r="AL97" s="2">
        <f t="shared" si="65"/>
        <v>0.6875</v>
      </c>
      <c r="AM97" s="2">
        <f t="shared" si="59"/>
        <v>2.6875</v>
      </c>
      <c r="AN97" s="2">
        <f t="shared" si="60"/>
        <v>2</v>
      </c>
      <c r="AO97" s="2"/>
      <c r="AP97" s="2"/>
      <c r="AQ97" s="2">
        <f t="shared" si="61"/>
        <v>0</v>
      </c>
      <c r="AR97" s="2"/>
      <c r="AS97" s="2">
        <f t="shared" si="64"/>
        <v>0</v>
      </c>
      <c r="AT97" s="2">
        <f t="shared" si="62"/>
        <v>12.75</v>
      </c>
      <c r="AU97" s="2">
        <f t="shared" si="63"/>
        <v>12.75</v>
      </c>
      <c r="AV97" s="2">
        <f t="shared" si="44"/>
        <v>13.25</v>
      </c>
      <c r="AW97" s="1" t="s">
        <v>261</v>
      </c>
      <c r="AX97" s="1" t="s">
        <v>80</v>
      </c>
      <c r="AY97" s="2" t="s">
        <v>56</v>
      </c>
      <c r="AZ97" s="15" t="s">
        <v>454</v>
      </c>
      <c r="BA97" s="13"/>
      <c r="BB97" s="13"/>
    </row>
    <row r="98" spans="1:54" ht="42" customHeight="1" thickTop="1" thickBot="1">
      <c r="A98" s="6" t="s">
        <v>286</v>
      </c>
      <c r="B98" s="1" t="s">
        <v>122</v>
      </c>
      <c r="C98" s="1" t="s">
        <v>123</v>
      </c>
      <c r="D98" s="2" t="s">
        <v>124</v>
      </c>
      <c r="E98" s="3">
        <v>18</v>
      </c>
      <c r="F98" s="4">
        <v>0.5</v>
      </c>
      <c r="G98" s="3">
        <v>18</v>
      </c>
      <c r="H98" s="4">
        <v>0.5</v>
      </c>
      <c r="I98" s="2"/>
      <c r="J98" s="2"/>
      <c r="K98" s="2">
        <f t="shared" si="66"/>
        <v>0</v>
      </c>
      <c r="L98" s="2">
        <f t="shared" si="67"/>
        <v>0</v>
      </c>
      <c r="M98" s="2"/>
      <c r="N98" s="2">
        <v>2</v>
      </c>
      <c r="O98" s="2"/>
      <c r="P98" s="2"/>
      <c r="Q98" s="2">
        <v>0.5</v>
      </c>
      <c r="R98" s="2"/>
      <c r="S98" s="2"/>
      <c r="T98" s="2"/>
      <c r="U98" s="2"/>
      <c r="V98" s="2">
        <f t="shared" si="47"/>
        <v>2.5</v>
      </c>
      <c r="W98" s="2">
        <v>2.5</v>
      </c>
      <c r="X98" s="2">
        <f t="shared" si="48"/>
        <v>2.5</v>
      </c>
      <c r="Y98" s="3">
        <f t="shared" si="49"/>
        <v>10</v>
      </c>
      <c r="Z98" s="5">
        <f t="shared" si="50"/>
        <v>0.5</v>
      </c>
      <c r="AA98" s="5">
        <f t="shared" si="51"/>
        <v>10.5</v>
      </c>
      <c r="AB98" s="2">
        <f t="shared" si="52"/>
        <v>10.5</v>
      </c>
      <c r="AC98" s="6"/>
      <c r="AD98" s="4"/>
      <c r="AE98" s="2">
        <f t="shared" si="53"/>
        <v>0</v>
      </c>
      <c r="AF98" s="2">
        <f t="shared" si="54"/>
        <v>0</v>
      </c>
      <c r="AG98" s="2">
        <f t="shared" si="55"/>
        <v>0</v>
      </c>
      <c r="AH98" s="6"/>
      <c r="AI98" s="4"/>
      <c r="AJ98" s="2">
        <f t="shared" si="56"/>
        <v>0</v>
      </c>
      <c r="AK98" s="2">
        <f t="shared" si="57"/>
        <v>0</v>
      </c>
      <c r="AL98" s="2">
        <f t="shared" si="65"/>
        <v>0</v>
      </c>
      <c r="AM98" s="2">
        <f t="shared" si="59"/>
        <v>0</v>
      </c>
      <c r="AN98" s="2">
        <f t="shared" si="60"/>
        <v>0</v>
      </c>
      <c r="AO98" s="2"/>
      <c r="AP98" s="2"/>
      <c r="AQ98" s="2">
        <f t="shared" si="61"/>
        <v>0</v>
      </c>
      <c r="AR98" s="2"/>
      <c r="AS98" s="2">
        <f t="shared" si="64"/>
        <v>0</v>
      </c>
      <c r="AT98" s="2">
        <f t="shared" si="62"/>
        <v>10.5</v>
      </c>
      <c r="AU98" s="2">
        <f t="shared" si="63"/>
        <v>10.5</v>
      </c>
      <c r="AV98" s="2">
        <f t="shared" si="44"/>
        <v>13</v>
      </c>
      <c r="AW98" s="1" t="s">
        <v>122</v>
      </c>
      <c r="AX98" s="1" t="s">
        <v>123</v>
      </c>
      <c r="AY98" s="2" t="s">
        <v>124</v>
      </c>
      <c r="AZ98" s="15" t="s">
        <v>403</v>
      </c>
      <c r="BA98" s="44"/>
      <c r="BB98" s="43"/>
    </row>
    <row r="99" spans="1:54" ht="42" customHeight="1" thickTop="1" thickBot="1">
      <c r="A99" s="6" t="s">
        <v>289</v>
      </c>
      <c r="B99" s="1" t="s">
        <v>366</v>
      </c>
      <c r="C99" s="1" t="s">
        <v>299</v>
      </c>
      <c r="D99" s="2" t="s">
        <v>56</v>
      </c>
      <c r="E99" s="3">
        <v>20</v>
      </c>
      <c r="F99" s="4">
        <v>0.25</v>
      </c>
      <c r="G99" s="3">
        <v>20</v>
      </c>
      <c r="H99" s="4">
        <v>0.25</v>
      </c>
      <c r="I99" s="2"/>
      <c r="J99" s="2"/>
      <c r="K99" s="2">
        <f t="shared" si="66"/>
        <v>0</v>
      </c>
      <c r="L99" s="2">
        <f t="shared" si="67"/>
        <v>0</v>
      </c>
      <c r="M99" s="2"/>
      <c r="N99" s="2"/>
      <c r="O99" s="2"/>
      <c r="P99" s="2"/>
      <c r="Q99" s="2">
        <v>0.5</v>
      </c>
      <c r="R99" s="2"/>
      <c r="S99" s="2"/>
      <c r="T99" s="2"/>
      <c r="U99" s="2"/>
      <c r="V99" s="2">
        <f t="shared" si="47"/>
        <v>0.5</v>
      </c>
      <c r="W99" s="2">
        <v>0.5</v>
      </c>
      <c r="X99" s="2">
        <f t="shared" si="48"/>
        <v>0.5</v>
      </c>
      <c r="Y99" s="3">
        <f t="shared" si="49"/>
        <v>12</v>
      </c>
      <c r="Z99" s="5">
        <f t="shared" si="50"/>
        <v>0.25</v>
      </c>
      <c r="AA99" s="5">
        <f t="shared" si="51"/>
        <v>12.25</v>
      </c>
      <c r="AB99" s="2">
        <f t="shared" si="52"/>
        <v>11</v>
      </c>
      <c r="AC99" s="6"/>
      <c r="AD99" s="4">
        <v>0.75</v>
      </c>
      <c r="AE99" s="2">
        <f t="shared" si="53"/>
        <v>0.75</v>
      </c>
      <c r="AF99" s="2">
        <f t="shared" si="54"/>
        <v>0.375</v>
      </c>
      <c r="AG99" s="2">
        <f t="shared" si="55"/>
        <v>0.375</v>
      </c>
      <c r="AH99" s="6" t="s">
        <v>71</v>
      </c>
      <c r="AI99" s="4">
        <v>0.5</v>
      </c>
      <c r="AJ99" s="2">
        <f t="shared" si="56"/>
        <v>6.5</v>
      </c>
      <c r="AK99" s="2">
        <f t="shared" si="57"/>
        <v>1.625</v>
      </c>
      <c r="AL99" s="2">
        <f t="shared" si="65"/>
        <v>1</v>
      </c>
      <c r="AM99" s="2">
        <f t="shared" si="59"/>
        <v>1.375</v>
      </c>
      <c r="AN99" s="2">
        <f t="shared" si="60"/>
        <v>1.375</v>
      </c>
      <c r="AO99" s="2"/>
      <c r="AP99" s="2"/>
      <c r="AQ99" s="2">
        <f t="shared" si="61"/>
        <v>0</v>
      </c>
      <c r="AR99" s="2"/>
      <c r="AS99" s="2">
        <f t="shared" si="64"/>
        <v>0</v>
      </c>
      <c r="AT99" s="2">
        <f t="shared" si="62"/>
        <v>12.375</v>
      </c>
      <c r="AU99" s="2">
        <f t="shared" si="63"/>
        <v>12.375</v>
      </c>
      <c r="AV99" s="2">
        <f t="shared" ref="AV99:AV130" si="68">X99+AU99</f>
        <v>12.875</v>
      </c>
      <c r="AW99" s="1" t="s">
        <v>366</v>
      </c>
      <c r="AX99" s="1" t="s">
        <v>299</v>
      </c>
      <c r="AY99" s="2" t="s">
        <v>56</v>
      </c>
      <c r="AZ99" s="15" t="s">
        <v>447</v>
      </c>
      <c r="BA99" s="13"/>
      <c r="BB99" s="13"/>
    </row>
    <row r="100" spans="1:54" ht="42" customHeight="1" thickTop="1" thickBot="1">
      <c r="A100" s="6" t="s">
        <v>291</v>
      </c>
      <c r="B100" s="1" t="s">
        <v>256</v>
      </c>
      <c r="C100" s="1" t="s">
        <v>257</v>
      </c>
      <c r="D100" s="2" t="s">
        <v>56</v>
      </c>
      <c r="E100" s="3">
        <v>24</v>
      </c>
      <c r="F100" s="4"/>
      <c r="G100" s="3">
        <v>24</v>
      </c>
      <c r="H100" s="4"/>
      <c r="I100" s="2"/>
      <c r="J100" s="2"/>
      <c r="K100" s="2">
        <f t="shared" si="66"/>
        <v>0</v>
      </c>
      <c r="L100" s="2">
        <f t="shared" si="67"/>
        <v>0</v>
      </c>
      <c r="M100" s="2"/>
      <c r="N100" s="2"/>
      <c r="O100" s="2"/>
      <c r="P100" s="2"/>
      <c r="Q100" s="2">
        <v>0.5</v>
      </c>
      <c r="R100" s="2"/>
      <c r="S100" s="2"/>
      <c r="T100" s="2"/>
      <c r="U100" s="2"/>
      <c r="V100" s="2">
        <f t="shared" si="47"/>
        <v>0.5</v>
      </c>
      <c r="W100" s="2">
        <v>0.5</v>
      </c>
      <c r="X100" s="2">
        <f t="shared" si="48"/>
        <v>0.5</v>
      </c>
      <c r="Y100" s="3">
        <f t="shared" si="49"/>
        <v>16</v>
      </c>
      <c r="Z100" s="5">
        <f t="shared" si="50"/>
        <v>0</v>
      </c>
      <c r="AA100" s="5">
        <f t="shared" si="51"/>
        <v>16</v>
      </c>
      <c r="AB100" s="2">
        <f t="shared" si="52"/>
        <v>11</v>
      </c>
      <c r="AC100" s="6"/>
      <c r="AD100" s="4">
        <v>0.5</v>
      </c>
      <c r="AE100" s="2">
        <f t="shared" si="53"/>
        <v>0.5</v>
      </c>
      <c r="AF100" s="2">
        <f t="shared" si="54"/>
        <v>0.25</v>
      </c>
      <c r="AG100" s="2">
        <f t="shared" si="55"/>
        <v>0.25</v>
      </c>
      <c r="AH100" s="6" t="s">
        <v>60</v>
      </c>
      <c r="AI100" s="4">
        <v>0.5</v>
      </c>
      <c r="AJ100" s="2">
        <f t="shared" si="56"/>
        <v>3.5</v>
      </c>
      <c r="AK100" s="2">
        <f t="shared" si="57"/>
        <v>0.875</v>
      </c>
      <c r="AL100" s="2">
        <f t="shared" si="65"/>
        <v>0.875</v>
      </c>
      <c r="AM100" s="2">
        <f t="shared" si="59"/>
        <v>1.125</v>
      </c>
      <c r="AN100" s="2">
        <f t="shared" si="60"/>
        <v>1.125</v>
      </c>
      <c r="AO100" s="2"/>
      <c r="AP100" s="2"/>
      <c r="AQ100" s="2">
        <f t="shared" si="61"/>
        <v>0</v>
      </c>
      <c r="AR100" s="2"/>
      <c r="AS100" s="2">
        <f t="shared" si="64"/>
        <v>0</v>
      </c>
      <c r="AT100" s="2">
        <f t="shared" si="62"/>
        <v>12.125</v>
      </c>
      <c r="AU100" s="2">
        <f t="shared" si="63"/>
        <v>12.125</v>
      </c>
      <c r="AV100" s="2">
        <f t="shared" si="68"/>
        <v>12.625</v>
      </c>
      <c r="AW100" s="1" t="s">
        <v>256</v>
      </c>
      <c r="AX100" s="1" t="s">
        <v>257</v>
      </c>
      <c r="AY100" s="2" t="s">
        <v>56</v>
      </c>
      <c r="AZ100" s="15" t="s">
        <v>452</v>
      </c>
      <c r="BA100" s="13"/>
      <c r="BB100" s="13"/>
    </row>
    <row r="101" spans="1:54" ht="42" customHeight="1" thickTop="1" thickBot="1">
      <c r="A101" s="6" t="s">
        <v>293</v>
      </c>
      <c r="B101" s="1" t="s">
        <v>326</v>
      </c>
      <c r="C101" s="1" t="s">
        <v>160</v>
      </c>
      <c r="D101" s="2" t="s">
        <v>56</v>
      </c>
      <c r="E101" s="3">
        <v>20</v>
      </c>
      <c r="F101" s="4">
        <v>0.25</v>
      </c>
      <c r="G101" s="3">
        <v>20</v>
      </c>
      <c r="H101" s="4">
        <v>0.25</v>
      </c>
      <c r="I101" s="2"/>
      <c r="J101" s="2"/>
      <c r="K101" s="2">
        <f t="shared" si="66"/>
        <v>0</v>
      </c>
      <c r="L101" s="2">
        <f t="shared" si="67"/>
        <v>0</v>
      </c>
      <c r="M101" s="2"/>
      <c r="N101" s="2"/>
      <c r="O101" s="2"/>
      <c r="P101" s="2"/>
      <c r="Q101" s="2">
        <v>0.5</v>
      </c>
      <c r="R101" s="2"/>
      <c r="S101" s="2"/>
      <c r="T101" s="2"/>
      <c r="U101" s="2"/>
      <c r="V101" s="2">
        <f t="shared" si="47"/>
        <v>0.5</v>
      </c>
      <c r="W101" s="2">
        <v>0.5</v>
      </c>
      <c r="X101" s="2">
        <f t="shared" si="48"/>
        <v>0.5</v>
      </c>
      <c r="Y101" s="3">
        <f t="shared" si="49"/>
        <v>12</v>
      </c>
      <c r="Z101" s="5">
        <f t="shared" si="50"/>
        <v>0.25</v>
      </c>
      <c r="AA101" s="5">
        <f t="shared" si="51"/>
        <v>12.25</v>
      </c>
      <c r="AB101" s="2">
        <f t="shared" si="52"/>
        <v>11</v>
      </c>
      <c r="AC101" s="6"/>
      <c r="AD101" s="4"/>
      <c r="AE101" s="2">
        <f t="shared" si="53"/>
        <v>0</v>
      </c>
      <c r="AF101" s="2">
        <f t="shared" si="54"/>
        <v>0</v>
      </c>
      <c r="AG101" s="2">
        <f t="shared" si="55"/>
        <v>0</v>
      </c>
      <c r="AH101" s="6" t="s">
        <v>87</v>
      </c>
      <c r="AI101" s="4">
        <v>0.25</v>
      </c>
      <c r="AJ101" s="2">
        <f t="shared" si="56"/>
        <v>11.25</v>
      </c>
      <c r="AK101" s="2">
        <f t="shared" si="57"/>
        <v>2.8125</v>
      </c>
      <c r="AL101" s="2">
        <f t="shared" si="65"/>
        <v>1</v>
      </c>
      <c r="AM101" s="2">
        <f t="shared" si="59"/>
        <v>1</v>
      </c>
      <c r="AN101" s="2">
        <f t="shared" si="60"/>
        <v>1</v>
      </c>
      <c r="AO101" s="2"/>
      <c r="AP101" s="2"/>
      <c r="AQ101" s="2">
        <f t="shared" si="61"/>
        <v>0</v>
      </c>
      <c r="AR101" s="2"/>
      <c r="AS101" s="2">
        <f t="shared" si="64"/>
        <v>0</v>
      </c>
      <c r="AT101" s="2">
        <f t="shared" si="62"/>
        <v>12</v>
      </c>
      <c r="AU101" s="2">
        <f t="shared" si="63"/>
        <v>12</v>
      </c>
      <c r="AV101" s="2">
        <f t="shared" si="68"/>
        <v>12.5</v>
      </c>
      <c r="AW101" s="1" t="s">
        <v>326</v>
      </c>
      <c r="AX101" s="1" t="s">
        <v>160</v>
      </c>
      <c r="AY101" s="2" t="s">
        <v>56</v>
      </c>
      <c r="AZ101" s="15" t="s">
        <v>436</v>
      </c>
      <c r="BA101" s="13"/>
      <c r="BB101" s="13"/>
    </row>
    <row r="102" spans="1:54" ht="42" customHeight="1" thickTop="1" thickBot="1">
      <c r="A102" s="6" t="s">
        <v>295</v>
      </c>
      <c r="B102" s="1" t="s">
        <v>356</v>
      </c>
      <c r="C102" s="1" t="s">
        <v>70</v>
      </c>
      <c r="D102" s="2" t="s">
        <v>56</v>
      </c>
      <c r="E102" s="3">
        <v>29</v>
      </c>
      <c r="F102" s="4">
        <v>0.75</v>
      </c>
      <c r="G102" s="3">
        <v>29</v>
      </c>
      <c r="H102" s="4">
        <v>0.75</v>
      </c>
      <c r="I102" s="2"/>
      <c r="J102" s="2"/>
      <c r="K102" s="2">
        <f t="shared" si="66"/>
        <v>0</v>
      </c>
      <c r="L102" s="2">
        <f t="shared" si="67"/>
        <v>0</v>
      </c>
      <c r="M102" s="2"/>
      <c r="N102" s="2"/>
      <c r="O102" s="2"/>
      <c r="P102" s="2"/>
      <c r="Q102" s="2">
        <v>0.5</v>
      </c>
      <c r="R102" s="2"/>
      <c r="S102" s="2"/>
      <c r="T102" s="2"/>
      <c r="U102" s="2"/>
      <c r="V102" s="2">
        <f t="shared" ref="V102:V132" si="69">L102+M102+N102+O102+P102+Q102+R102+S102+T102+U102</f>
        <v>0.5</v>
      </c>
      <c r="W102" s="2">
        <v>0.5</v>
      </c>
      <c r="X102" s="2">
        <f t="shared" ref="X102:X132" si="70">IF(W102&gt;11,11,W102)</f>
        <v>0.5</v>
      </c>
      <c r="Y102" s="3">
        <f t="shared" ref="Y102:Y134" si="71">G102-8</f>
        <v>21</v>
      </c>
      <c r="Z102" s="5">
        <f t="shared" ref="Z102:Z135" si="72">H102</f>
        <v>0.75</v>
      </c>
      <c r="AA102" s="5">
        <f t="shared" ref="AA102:AA132" si="73">Y102+Z102</f>
        <v>21.75</v>
      </c>
      <c r="AB102" s="2">
        <f t="shared" ref="AB102:AB132" si="74">IF(AA102&gt;11,11,AA102)</f>
        <v>11</v>
      </c>
      <c r="AC102" s="6"/>
      <c r="AD102" s="4"/>
      <c r="AE102" s="2">
        <f t="shared" ref="AE102:AE132" si="75">AC102+AD102</f>
        <v>0</v>
      </c>
      <c r="AF102" s="2">
        <f t="shared" ref="AF102:AF132" si="76">AE102*0.5</f>
        <v>0</v>
      </c>
      <c r="AG102" s="2">
        <f t="shared" ref="AG102:AG132" si="77">IF(AF102&gt;2,2,AF102)</f>
        <v>0</v>
      </c>
      <c r="AH102" s="6" t="s">
        <v>60</v>
      </c>
      <c r="AI102" s="4">
        <v>0.5</v>
      </c>
      <c r="AJ102" s="2">
        <f t="shared" ref="AJ102:AJ132" si="78">AH102+AI102</f>
        <v>3.5</v>
      </c>
      <c r="AK102" s="2">
        <f t="shared" ref="AK102:AK130" si="79">AJ102*0.25</f>
        <v>0.875</v>
      </c>
      <c r="AL102" s="2">
        <f t="shared" si="65"/>
        <v>0.875</v>
      </c>
      <c r="AM102" s="2">
        <f t="shared" ref="AM102:AM132" si="80">AG102+AL102</f>
        <v>0.875</v>
      </c>
      <c r="AN102" s="2">
        <f t="shared" ref="AN102:AN132" si="81">IF(AM102&gt;2,2,AM102)</f>
        <v>0.875</v>
      </c>
      <c r="AO102" s="2"/>
      <c r="AP102" s="2"/>
      <c r="AQ102" s="2">
        <f t="shared" ref="AQ102:AQ135" si="82">AO102*0.25</f>
        <v>0</v>
      </c>
      <c r="AR102" s="2"/>
      <c r="AS102" s="2">
        <f t="shared" si="64"/>
        <v>0</v>
      </c>
      <c r="AT102" s="2">
        <f t="shared" ref="AT102:AT132" si="83">AB102+AN102+AS102</f>
        <v>11.875</v>
      </c>
      <c r="AU102" s="2">
        <f t="shared" ref="AU102:AU132" si="84">IF(AT102&gt;14,14,AT102)</f>
        <v>11.875</v>
      </c>
      <c r="AV102" s="2">
        <f t="shared" si="68"/>
        <v>12.375</v>
      </c>
      <c r="AW102" s="1" t="s">
        <v>356</v>
      </c>
      <c r="AX102" s="1" t="s">
        <v>70</v>
      </c>
      <c r="AY102" s="2" t="s">
        <v>56</v>
      </c>
      <c r="AZ102" s="15" t="s">
        <v>445</v>
      </c>
      <c r="BA102" s="13"/>
      <c r="BB102" s="13"/>
    </row>
    <row r="103" spans="1:54" ht="42" customHeight="1" thickTop="1" thickBot="1">
      <c r="A103" s="6" t="s">
        <v>297</v>
      </c>
      <c r="B103" s="1" t="s">
        <v>79</v>
      </c>
      <c r="C103" s="1" t="s">
        <v>74</v>
      </c>
      <c r="D103" s="2" t="s">
        <v>56</v>
      </c>
      <c r="E103" s="3">
        <v>14</v>
      </c>
      <c r="F103" s="4">
        <v>0.25</v>
      </c>
      <c r="G103" s="3">
        <v>12</v>
      </c>
      <c r="H103" s="4">
        <v>0.25</v>
      </c>
      <c r="I103" s="2"/>
      <c r="J103" s="2">
        <v>2.5</v>
      </c>
      <c r="K103" s="2">
        <f t="shared" si="66"/>
        <v>2.5</v>
      </c>
      <c r="L103" s="2">
        <f t="shared" si="67"/>
        <v>2.5</v>
      </c>
      <c r="M103" s="2">
        <v>2</v>
      </c>
      <c r="N103" s="2"/>
      <c r="O103" s="2"/>
      <c r="P103" s="2"/>
      <c r="Q103" s="2">
        <v>0.5</v>
      </c>
      <c r="R103" s="2"/>
      <c r="S103" s="2"/>
      <c r="T103" s="2">
        <v>1</v>
      </c>
      <c r="U103" s="2"/>
      <c r="V103" s="2">
        <f t="shared" si="69"/>
        <v>6</v>
      </c>
      <c r="W103" s="2">
        <v>6</v>
      </c>
      <c r="X103" s="2">
        <f t="shared" si="70"/>
        <v>6</v>
      </c>
      <c r="Y103" s="3">
        <f t="shared" si="71"/>
        <v>4</v>
      </c>
      <c r="Z103" s="5">
        <f t="shared" si="72"/>
        <v>0.25</v>
      </c>
      <c r="AA103" s="5">
        <f t="shared" si="73"/>
        <v>4.25</v>
      </c>
      <c r="AB103" s="2">
        <f t="shared" si="74"/>
        <v>4.25</v>
      </c>
      <c r="AC103" s="6" t="s">
        <v>60</v>
      </c>
      <c r="AD103" s="4">
        <v>0.5</v>
      </c>
      <c r="AE103" s="2">
        <f t="shared" si="75"/>
        <v>3.5</v>
      </c>
      <c r="AF103" s="2">
        <f t="shared" si="76"/>
        <v>1.75</v>
      </c>
      <c r="AG103" s="2">
        <f t="shared" si="77"/>
        <v>1.75</v>
      </c>
      <c r="AH103" s="6"/>
      <c r="AI103" s="4">
        <v>0.75</v>
      </c>
      <c r="AJ103" s="2">
        <f t="shared" si="78"/>
        <v>0.75</v>
      </c>
      <c r="AK103" s="2">
        <f t="shared" si="79"/>
        <v>0.1875</v>
      </c>
      <c r="AL103" s="2">
        <f t="shared" si="65"/>
        <v>0.1875</v>
      </c>
      <c r="AM103" s="2">
        <f t="shared" si="80"/>
        <v>1.9375</v>
      </c>
      <c r="AN103" s="2">
        <f t="shared" si="81"/>
        <v>1.9375</v>
      </c>
      <c r="AO103" s="2"/>
      <c r="AP103" s="2"/>
      <c r="AQ103" s="2">
        <f t="shared" si="82"/>
        <v>0</v>
      </c>
      <c r="AR103" s="2"/>
      <c r="AS103" s="2">
        <f t="shared" si="64"/>
        <v>0</v>
      </c>
      <c r="AT103" s="2">
        <f t="shared" si="83"/>
        <v>6.1875</v>
      </c>
      <c r="AU103" s="2">
        <f t="shared" si="84"/>
        <v>6.1875</v>
      </c>
      <c r="AV103" s="2">
        <f t="shared" si="68"/>
        <v>12.1875</v>
      </c>
      <c r="AW103" s="1" t="s">
        <v>79</v>
      </c>
      <c r="AX103" s="1" t="s">
        <v>74</v>
      </c>
      <c r="AY103" s="2" t="s">
        <v>56</v>
      </c>
      <c r="AZ103" s="15" t="s">
        <v>405</v>
      </c>
      <c r="BA103" s="16" t="s">
        <v>480</v>
      </c>
      <c r="BB103" s="15" t="s">
        <v>406</v>
      </c>
    </row>
    <row r="104" spans="1:54" ht="42" customHeight="1" thickTop="1" thickBot="1">
      <c r="A104" s="6" t="s">
        <v>300</v>
      </c>
      <c r="B104" s="1" t="s">
        <v>62</v>
      </c>
      <c r="C104" s="1" t="s">
        <v>63</v>
      </c>
      <c r="D104" s="2" t="s">
        <v>56</v>
      </c>
      <c r="E104" s="3">
        <v>28</v>
      </c>
      <c r="F104" s="4"/>
      <c r="G104" s="3">
        <v>28</v>
      </c>
      <c r="H104" s="4"/>
      <c r="I104" s="2"/>
      <c r="J104" s="2"/>
      <c r="K104" s="2">
        <f t="shared" si="66"/>
        <v>0</v>
      </c>
      <c r="L104" s="2">
        <f t="shared" si="67"/>
        <v>0</v>
      </c>
      <c r="M104" s="2"/>
      <c r="N104" s="2"/>
      <c r="O104" s="2"/>
      <c r="P104" s="2"/>
      <c r="Q104" s="2">
        <v>0.5</v>
      </c>
      <c r="R104" s="2"/>
      <c r="S104" s="2"/>
      <c r="T104" s="2"/>
      <c r="U104" s="2"/>
      <c r="V104" s="2">
        <f t="shared" si="69"/>
        <v>0.5</v>
      </c>
      <c r="W104" s="2">
        <v>0.5</v>
      </c>
      <c r="X104" s="2">
        <f t="shared" si="70"/>
        <v>0.5</v>
      </c>
      <c r="Y104" s="3">
        <f t="shared" si="71"/>
        <v>20</v>
      </c>
      <c r="Z104" s="5">
        <f t="shared" si="72"/>
        <v>0</v>
      </c>
      <c r="AA104" s="5">
        <f t="shared" si="73"/>
        <v>20</v>
      </c>
      <c r="AB104" s="2">
        <f t="shared" si="74"/>
        <v>11</v>
      </c>
      <c r="AC104" s="6" t="s">
        <v>61</v>
      </c>
      <c r="AD104" s="2"/>
      <c r="AE104" s="2">
        <f t="shared" si="75"/>
        <v>1</v>
      </c>
      <c r="AF104" s="2">
        <f t="shared" si="76"/>
        <v>0.5</v>
      </c>
      <c r="AG104" s="2">
        <f t="shared" si="77"/>
        <v>0.5</v>
      </c>
      <c r="AH104" s="6"/>
      <c r="AI104" s="4">
        <v>0.75</v>
      </c>
      <c r="AJ104" s="2">
        <f t="shared" si="78"/>
        <v>0.75</v>
      </c>
      <c r="AK104" s="2">
        <f t="shared" si="79"/>
        <v>0.1875</v>
      </c>
      <c r="AL104" s="2">
        <f t="shared" si="65"/>
        <v>0.1875</v>
      </c>
      <c r="AM104" s="2">
        <f t="shared" si="80"/>
        <v>0.6875</v>
      </c>
      <c r="AN104" s="2">
        <f t="shared" si="81"/>
        <v>0.6875</v>
      </c>
      <c r="AO104" s="2"/>
      <c r="AP104" s="2"/>
      <c r="AQ104" s="2">
        <f t="shared" si="82"/>
        <v>0</v>
      </c>
      <c r="AR104" s="2"/>
      <c r="AS104" s="2">
        <f t="shared" si="64"/>
        <v>0</v>
      </c>
      <c r="AT104" s="2">
        <f t="shared" si="83"/>
        <v>11.6875</v>
      </c>
      <c r="AU104" s="2">
        <f t="shared" si="84"/>
        <v>11.6875</v>
      </c>
      <c r="AV104" s="2">
        <f t="shared" si="68"/>
        <v>12.1875</v>
      </c>
      <c r="AW104" s="14" t="s">
        <v>62</v>
      </c>
      <c r="AX104" s="14" t="s">
        <v>63</v>
      </c>
      <c r="AY104" s="13" t="s">
        <v>56</v>
      </c>
      <c r="AZ104" s="15" t="s">
        <v>376</v>
      </c>
      <c r="BA104" s="43"/>
      <c r="BB104" s="43"/>
    </row>
    <row r="105" spans="1:54" ht="42" customHeight="1" thickTop="1" thickBot="1">
      <c r="A105" s="6" t="s">
        <v>303</v>
      </c>
      <c r="B105" s="1" t="s">
        <v>82</v>
      </c>
      <c r="C105" s="1" t="s">
        <v>83</v>
      </c>
      <c r="D105" s="2" t="s">
        <v>56</v>
      </c>
      <c r="E105" s="3">
        <v>24</v>
      </c>
      <c r="F105" s="4">
        <v>0.75</v>
      </c>
      <c r="G105" s="3">
        <v>24</v>
      </c>
      <c r="H105" s="4">
        <v>0.75</v>
      </c>
      <c r="I105" s="2"/>
      <c r="J105" s="2"/>
      <c r="K105" s="2">
        <f t="shared" si="66"/>
        <v>0</v>
      </c>
      <c r="L105" s="2">
        <f t="shared" si="67"/>
        <v>0</v>
      </c>
      <c r="M105" s="2"/>
      <c r="N105" s="2"/>
      <c r="O105" s="2"/>
      <c r="P105" s="2"/>
      <c r="Q105" s="2">
        <v>0.5</v>
      </c>
      <c r="R105" s="2">
        <v>0.5</v>
      </c>
      <c r="S105" s="2"/>
      <c r="T105" s="2"/>
      <c r="U105" s="2"/>
      <c r="V105" s="2">
        <f t="shared" si="69"/>
        <v>1</v>
      </c>
      <c r="W105" s="2">
        <v>1</v>
      </c>
      <c r="X105" s="2">
        <f t="shared" si="70"/>
        <v>1</v>
      </c>
      <c r="Y105" s="3">
        <f t="shared" si="71"/>
        <v>16</v>
      </c>
      <c r="Z105" s="5">
        <f t="shared" si="72"/>
        <v>0.75</v>
      </c>
      <c r="AA105" s="5">
        <f t="shared" si="73"/>
        <v>16.75</v>
      </c>
      <c r="AB105" s="2">
        <f t="shared" si="74"/>
        <v>11</v>
      </c>
      <c r="AC105" s="6"/>
      <c r="AD105" s="4"/>
      <c r="AE105" s="2">
        <f t="shared" si="75"/>
        <v>0</v>
      </c>
      <c r="AF105" s="2">
        <f t="shared" si="76"/>
        <v>0</v>
      </c>
      <c r="AG105" s="2">
        <f t="shared" si="77"/>
        <v>0</v>
      </c>
      <c r="AH105" s="6"/>
      <c r="AI105" s="4"/>
      <c r="AJ105" s="2">
        <f t="shared" si="78"/>
        <v>0</v>
      </c>
      <c r="AK105" s="2">
        <f t="shared" si="79"/>
        <v>0</v>
      </c>
      <c r="AL105" s="2">
        <f t="shared" si="65"/>
        <v>0</v>
      </c>
      <c r="AM105" s="2">
        <f t="shared" si="80"/>
        <v>0</v>
      </c>
      <c r="AN105" s="2">
        <f t="shared" si="81"/>
        <v>0</v>
      </c>
      <c r="AO105" s="2"/>
      <c r="AP105" s="2"/>
      <c r="AQ105" s="2">
        <f t="shared" si="82"/>
        <v>0</v>
      </c>
      <c r="AR105" s="2"/>
      <c r="AS105" s="2">
        <f t="shared" si="64"/>
        <v>0</v>
      </c>
      <c r="AT105" s="2">
        <f t="shared" si="83"/>
        <v>11</v>
      </c>
      <c r="AU105" s="2">
        <f t="shared" si="84"/>
        <v>11</v>
      </c>
      <c r="AV105" s="2">
        <f t="shared" si="68"/>
        <v>12</v>
      </c>
      <c r="AW105" s="1" t="s">
        <v>82</v>
      </c>
      <c r="AX105" s="1" t="s">
        <v>83</v>
      </c>
      <c r="AY105" s="2" t="s">
        <v>56</v>
      </c>
      <c r="AZ105" s="15" t="s">
        <v>381</v>
      </c>
      <c r="BA105" s="44"/>
      <c r="BB105" s="43"/>
    </row>
    <row r="106" spans="1:54" ht="42" customHeight="1" thickTop="1" thickBot="1">
      <c r="A106" s="6" t="s">
        <v>305</v>
      </c>
      <c r="B106" s="1" t="s">
        <v>343</v>
      </c>
      <c r="C106" s="1" t="s">
        <v>92</v>
      </c>
      <c r="D106" s="2" t="s">
        <v>56</v>
      </c>
      <c r="E106" s="3">
        <v>21</v>
      </c>
      <c r="F106" s="4">
        <v>0.25</v>
      </c>
      <c r="G106" s="3">
        <v>15</v>
      </c>
      <c r="H106" s="4">
        <v>0.25</v>
      </c>
      <c r="I106" s="2"/>
      <c r="J106" s="2"/>
      <c r="K106" s="2">
        <f t="shared" si="66"/>
        <v>0</v>
      </c>
      <c r="L106" s="2">
        <f t="shared" si="67"/>
        <v>0</v>
      </c>
      <c r="M106" s="2">
        <v>2</v>
      </c>
      <c r="N106" s="2">
        <v>2</v>
      </c>
      <c r="O106" s="2"/>
      <c r="P106" s="2"/>
      <c r="Q106" s="2">
        <v>0.5</v>
      </c>
      <c r="R106" s="2"/>
      <c r="S106" s="2"/>
      <c r="T106" s="2"/>
      <c r="U106" s="2"/>
      <c r="V106" s="2">
        <f t="shared" si="69"/>
        <v>4.5</v>
      </c>
      <c r="W106" s="2">
        <v>4.5</v>
      </c>
      <c r="X106" s="2">
        <f t="shared" si="70"/>
        <v>4.5</v>
      </c>
      <c r="Y106" s="3">
        <f t="shared" si="71"/>
        <v>7</v>
      </c>
      <c r="Z106" s="5">
        <f t="shared" si="72"/>
        <v>0.25</v>
      </c>
      <c r="AA106" s="5">
        <f t="shared" si="73"/>
        <v>7.25</v>
      </c>
      <c r="AB106" s="2">
        <f t="shared" si="74"/>
        <v>7.25</v>
      </c>
      <c r="AC106" s="6"/>
      <c r="AD106" s="4"/>
      <c r="AE106" s="2">
        <f t="shared" si="75"/>
        <v>0</v>
      </c>
      <c r="AF106" s="2">
        <f t="shared" si="76"/>
        <v>0</v>
      </c>
      <c r="AG106" s="2">
        <f t="shared" si="77"/>
        <v>0</v>
      </c>
      <c r="AH106" s="6"/>
      <c r="AI106" s="4">
        <v>0.75</v>
      </c>
      <c r="AJ106" s="2">
        <f t="shared" si="78"/>
        <v>0.75</v>
      </c>
      <c r="AK106" s="2">
        <f t="shared" si="79"/>
        <v>0.1875</v>
      </c>
      <c r="AL106" s="2">
        <f t="shared" si="65"/>
        <v>0.1875</v>
      </c>
      <c r="AM106" s="2">
        <f t="shared" si="80"/>
        <v>0.1875</v>
      </c>
      <c r="AN106" s="2">
        <f t="shared" si="81"/>
        <v>0.1875</v>
      </c>
      <c r="AO106" s="2"/>
      <c r="AP106" s="2"/>
      <c r="AQ106" s="2">
        <f t="shared" si="82"/>
        <v>0</v>
      </c>
      <c r="AR106" s="2"/>
      <c r="AS106" s="2">
        <f t="shared" si="64"/>
        <v>0</v>
      </c>
      <c r="AT106" s="2">
        <f t="shared" si="83"/>
        <v>7.4375</v>
      </c>
      <c r="AU106" s="2">
        <f t="shared" si="84"/>
        <v>7.4375</v>
      </c>
      <c r="AV106" s="2">
        <f t="shared" si="68"/>
        <v>11.9375</v>
      </c>
      <c r="AW106" s="1" t="s">
        <v>343</v>
      </c>
      <c r="AX106" s="1" t="s">
        <v>92</v>
      </c>
      <c r="AY106" s="2" t="s">
        <v>56</v>
      </c>
      <c r="AZ106" s="15" t="s">
        <v>410</v>
      </c>
      <c r="BA106" s="15" t="s">
        <v>411</v>
      </c>
      <c r="BB106" s="15" t="s">
        <v>425</v>
      </c>
    </row>
    <row r="107" spans="1:54" ht="42" customHeight="1" thickTop="1" thickBot="1">
      <c r="A107" s="6" t="s">
        <v>307</v>
      </c>
      <c r="B107" s="1" t="s">
        <v>150</v>
      </c>
      <c r="C107" s="1" t="s">
        <v>74</v>
      </c>
      <c r="D107" s="2" t="s">
        <v>56</v>
      </c>
      <c r="E107" s="3">
        <v>12</v>
      </c>
      <c r="F107" s="4">
        <v>0.75</v>
      </c>
      <c r="G107" s="3">
        <v>10</v>
      </c>
      <c r="H107" s="4">
        <v>0.75</v>
      </c>
      <c r="I107" s="2"/>
      <c r="J107" s="2">
        <v>2.5</v>
      </c>
      <c r="K107" s="2">
        <f t="shared" si="66"/>
        <v>2.5</v>
      </c>
      <c r="L107" s="2">
        <f t="shared" si="67"/>
        <v>2.5</v>
      </c>
      <c r="M107" s="2">
        <v>2</v>
      </c>
      <c r="N107" s="2">
        <v>2</v>
      </c>
      <c r="O107" s="2"/>
      <c r="P107" s="2"/>
      <c r="Q107" s="2">
        <v>0.5</v>
      </c>
      <c r="R107" s="2"/>
      <c r="S107" s="2">
        <v>0.25</v>
      </c>
      <c r="T107" s="2">
        <v>1</v>
      </c>
      <c r="U107" s="2"/>
      <c r="V107" s="2">
        <f t="shared" si="69"/>
        <v>8.25</v>
      </c>
      <c r="W107" s="2">
        <v>8.25</v>
      </c>
      <c r="X107" s="2">
        <f t="shared" si="70"/>
        <v>8.25</v>
      </c>
      <c r="Y107" s="3">
        <f t="shared" si="71"/>
        <v>2</v>
      </c>
      <c r="Z107" s="5">
        <f t="shared" si="72"/>
        <v>0.75</v>
      </c>
      <c r="AA107" s="5">
        <f t="shared" si="73"/>
        <v>2.75</v>
      </c>
      <c r="AB107" s="2">
        <f t="shared" si="74"/>
        <v>2.75</v>
      </c>
      <c r="AC107" s="6" t="s">
        <v>61</v>
      </c>
      <c r="AD107" s="4">
        <v>0.5</v>
      </c>
      <c r="AE107" s="2">
        <f t="shared" si="75"/>
        <v>1.5</v>
      </c>
      <c r="AF107" s="2">
        <f t="shared" si="76"/>
        <v>0.75</v>
      </c>
      <c r="AG107" s="2">
        <f t="shared" si="77"/>
        <v>0.75</v>
      </c>
      <c r="AH107" s="6"/>
      <c r="AI107" s="4"/>
      <c r="AJ107" s="2">
        <f t="shared" si="78"/>
        <v>0</v>
      </c>
      <c r="AK107" s="2">
        <f t="shared" si="79"/>
        <v>0</v>
      </c>
      <c r="AL107" s="2">
        <f t="shared" si="65"/>
        <v>0</v>
      </c>
      <c r="AM107" s="2">
        <f t="shared" si="80"/>
        <v>0.75</v>
      </c>
      <c r="AN107" s="2">
        <f t="shared" si="81"/>
        <v>0.75</v>
      </c>
      <c r="AO107" s="2"/>
      <c r="AP107" s="2"/>
      <c r="AQ107" s="2">
        <f t="shared" si="82"/>
        <v>0</v>
      </c>
      <c r="AR107" s="2"/>
      <c r="AS107" s="2">
        <f t="shared" si="64"/>
        <v>0</v>
      </c>
      <c r="AT107" s="2">
        <f t="shared" si="83"/>
        <v>3.5</v>
      </c>
      <c r="AU107" s="2">
        <f t="shared" si="84"/>
        <v>3.5</v>
      </c>
      <c r="AV107" s="2">
        <f t="shared" si="68"/>
        <v>11.75</v>
      </c>
      <c r="AW107" s="1" t="s">
        <v>150</v>
      </c>
      <c r="AX107" s="1" t="s">
        <v>74</v>
      </c>
      <c r="AY107" s="2" t="s">
        <v>56</v>
      </c>
      <c r="AZ107" s="15" t="s">
        <v>414</v>
      </c>
      <c r="BA107" s="13"/>
      <c r="BB107" s="13"/>
    </row>
    <row r="108" spans="1:54" ht="42" customHeight="1" thickTop="1" thickBot="1">
      <c r="A108" s="6" t="s">
        <v>310</v>
      </c>
      <c r="B108" s="1" t="s">
        <v>73</v>
      </c>
      <c r="C108" s="1" t="s">
        <v>74</v>
      </c>
      <c r="D108" s="2" t="s">
        <v>56</v>
      </c>
      <c r="E108" s="3">
        <v>23</v>
      </c>
      <c r="F108" s="4">
        <v>0.5</v>
      </c>
      <c r="G108" s="3">
        <v>23</v>
      </c>
      <c r="H108" s="4">
        <v>0.5</v>
      </c>
      <c r="I108" s="2"/>
      <c r="J108" s="2"/>
      <c r="K108" s="2">
        <f t="shared" si="66"/>
        <v>0</v>
      </c>
      <c r="L108" s="2">
        <f t="shared" si="67"/>
        <v>0</v>
      </c>
      <c r="M108" s="2"/>
      <c r="N108" s="2"/>
      <c r="O108" s="2"/>
      <c r="P108" s="2"/>
      <c r="Q108" s="2">
        <v>0.5</v>
      </c>
      <c r="R108" s="2"/>
      <c r="S108" s="2"/>
      <c r="T108" s="2"/>
      <c r="U108" s="2"/>
      <c r="V108" s="2">
        <f t="shared" si="69"/>
        <v>0.5</v>
      </c>
      <c r="W108" s="2">
        <v>0.5</v>
      </c>
      <c r="X108" s="2">
        <f t="shared" si="70"/>
        <v>0.5</v>
      </c>
      <c r="Y108" s="3">
        <f t="shared" si="71"/>
        <v>15</v>
      </c>
      <c r="Z108" s="5">
        <f t="shared" si="72"/>
        <v>0.5</v>
      </c>
      <c r="AA108" s="5">
        <f t="shared" si="73"/>
        <v>15.5</v>
      </c>
      <c r="AB108" s="2">
        <f t="shared" si="74"/>
        <v>11</v>
      </c>
      <c r="AC108" s="6"/>
      <c r="AD108" s="2"/>
      <c r="AE108" s="2">
        <f t="shared" si="75"/>
        <v>0</v>
      </c>
      <c r="AF108" s="2">
        <f t="shared" si="76"/>
        <v>0</v>
      </c>
      <c r="AG108" s="2">
        <f t="shared" si="77"/>
        <v>0</v>
      </c>
      <c r="AH108" s="6"/>
      <c r="AI108" s="4">
        <v>0.75</v>
      </c>
      <c r="AJ108" s="2">
        <f t="shared" si="78"/>
        <v>0.75</v>
      </c>
      <c r="AK108" s="2">
        <f t="shared" si="79"/>
        <v>0.1875</v>
      </c>
      <c r="AL108" s="2">
        <f t="shared" si="65"/>
        <v>0.1875</v>
      </c>
      <c r="AM108" s="2">
        <f t="shared" si="80"/>
        <v>0.1875</v>
      </c>
      <c r="AN108" s="2">
        <f t="shared" si="81"/>
        <v>0.1875</v>
      </c>
      <c r="AO108" s="2"/>
      <c r="AP108" s="2"/>
      <c r="AQ108" s="2">
        <f t="shared" si="82"/>
        <v>0</v>
      </c>
      <c r="AR108" s="2"/>
      <c r="AS108" s="2">
        <f t="shared" si="64"/>
        <v>0</v>
      </c>
      <c r="AT108" s="2">
        <f t="shared" si="83"/>
        <v>11.1875</v>
      </c>
      <c r="AU108" s="2">
        <f t="shared" si="84"/>
        <v>11.1875</v>
      </c>
      <c r="AV108" s="2">
        <f t="shared" si="68"/>
        <v>11.6875</v>
      </c>
      <c r="AW108" s="1" t="s">
        <v>73</v>
      </c>
      <c r="AX108" s="1" t="s">
        <v>74</v>
      </c>
      <c r="AY108" s="2" t="s">
        <v>56</v>
      </c>
      <c r="AZ108" s="15" t="s">
        <v>378</v>
      </c>
      <c r="BA108" s="43"/>
      <c r="BB108" s="43"/>
    </row>
    <row r="109" spans="1:54" ht="42" customHeight="1" thickTop="1" thickBot="1">
      <c r="A109" s="6" t="s">
        <v>313</v>
      </c>
      <c r="B109" s="1" t="s">
        <v>227</v>
      </c>
      <c r="C109" s="1" t="s">
        <v>133</v>
      </c>
      <c r="D109" s="2" t="s">
        <v>56</v>
      </c>
      <c r="E109" s="3">
        <v>25</v>
      </c>
      <c r="F109" s="4">
        <v>0.75</v>
      </c>
      <c r="G109" s="3">
        <v>25</v>
      </c>
      <c r="H109" s="4">
        <v>0.75</v>
      </c>
      <c r="I109" s="2"/>
      <c r="J109" s="2"/>
      <c r="K109" s="2">
        <f t="shared" si="66"/>
        <v>0</v>
      </c>
      <c r="L109" s="2">
        <f t="shared" si="67"/>
        <v>0</v>
      </c>
      <c r="M109" s="2"/>
      <c r="N109" s="2"/>
      <c r="O109" s="2"/>
      <c r="P109" s="2"/>
      <c r="Q109" s="2">
        <v>0.5</v>
      </c>
      <c r="R109" s="2"/>
      <c r="S109" s="2"/>
      <c r="T109" s="2"/>
      <c r="U109" s="2"/>
      <c r="V109" s="2">
        <f t="shared" si="69"/>
        <v>0.5</v>
      </c>
      <c r="W109" s="2">
        <v>0.5</v>
      </c>
      <c r="X109" s="2">
        <f t="shared" si="70"/>
        <v>0.5</v>
      </c>
      <c r="Y109" s="3">
        <f t="shared" si="71"/>
        <v>17</v>
      </c>
      <c r="Z109" s="5">
        <f t="shared" si="72"/>
        <v>0.75</v>
      </c>
      <c r="AA109" s="5">
        <f t="shared" si="73"/>
        <v>17.75</v>
      </c>
      <c r="AB109" s="2">
        <f t="shared" si="74"/>
        <v>11</v>
      </c>
      <c r="AC109" s="6"/>
      <c r="AD109" s="4"/>
      <c r="AE109" s="2">
        <f t="shared" si="75"/>
        <v>0</v>
      </c>
      <c r="AF109" s="2">
        <f t="shared" si="76"/>
        <v>0</v>
      </c>
      <c r="AG109" s="2">
        <f t="shared" si="77"/>
        <v>0</v>
      </c>
      <c r="AH109" s="6"/>
      <c r="AI109" s="4"/>
      <c r="AJ109" s="2">
        <f t="shared" si="78"/>
        <v>0</v>
      </c>
      <c r="AK109" s="2">
        <f t="shared" si="79"/>
        <v>0</v>
      </c>
      <c r="AL109" s="2">
        <f t="shared" si="65"/>
        <v>0</v>
      </c>
      <c r="AM109" s="2">
        <f t="shared" si="80"/>
        <v>0</v>
      </c>
      <c r="AN109" s="2">
        <f t="shared" si="81"/>
        <v>0</v>
      </c>
      <c r="AO109" s="2"/>
      <c r="AP109" s="2"/>
      <c r="AQ109" s="2">
        <f t="shared" si="82"/>
        <v>0</v>
      </c>
      <c r="AR109" s="2"/>
      <c r="AS109" s="2">
        <f t="shared" si="64"/>
        <v>0</v>
      </c>
      <c r="AT109" s="2">
        <f t="shared" si="83"/>
        <v>11</v>
      </c>
      <c r="AU109" s="2">
        <f t="shared" si="84"/>
        <v>11</v>
      </c>
      <c r="AV109" s="2">
        <f t="shared" si="68"/>
        <v>11.5</v>
      </c>
      <c r="AW109" s="1" t="s">
        <v>227</v>
      </c>
      <c r="AX109" s="1" t="s">
        <v>133</v>
      </c>
      <c r="AY109" s="2" t="s">
        <v>56</v>
      </c>
      <c r="AZ109" s="15" t="s">
        <v>444</v>
      </c>
      <c r="BA109" s="13"/>
      <c r="BB109" s="13"/>
    </row>
    <row r="110" spans="1:54" ht="42" customHeight="1" thickTop="1" thickBot="1">
      <c r="A110" s="6" t="s">
        <v>316</v>
      </c>
      <c r="B110" s="1" t="s">
        <v>290</v>
      </c>
      <c r="C110" s="1" t="s">
        <v>130</v>
      </c>
      <c r="D110" s="2" t="s">
        <v>56</v>
      </c>
      <c r="E110" s="3">
        <v>27</v>
      </c>
      <c r="F110" s="4">
        <v>0.25</v>
      </c>
      <c r="G110" s="3">
        <v>27</v>
      </c>
      <c r="H110" s="4">
        <v>0.25</v>
      </c>
      <c r="I110" s="2"/>
      <c r="J110" s="2"/>
      <c r="K110" s="2">
        <f t="shared" si="66"/>
        <v>0</v>
      </c>
      <c r="L110" s="2">
        <f t="shared" si="67"/>
        <v>0</v>
      </c>
      <c r="M110" s="2"/>
      <c r="N110" s="2"/>
      <c r="O110" s="2"/>
      <c r="P110" s="2"/>
      <c r="Q110" s="2">
        <v>0.5</v>
      </c>
      <c r="R110" s="2"/>
      <c r="S110" s="2"/>
      <c r="T110" s="2"/>
      <c r="U110" s="2"/>
      <c r="V110" s="2">
        <f t="shared" si="69"/>
        <v>0.5</v>
      </c>
      <c r="W110" s="2">
        <v>0.5</v>
      </c>
      <c r="X110" s="2">
        <f t="shared" si="70"/>
        <v>0.5</v>
      </c>
      <c r="Y110" s="3">
        <f t="shared" si="71"/>
        <v>19</v>
      </c>
      <c r="Z110" s="5">
        <f t="shared" si="72"/>
        <v>0.25</v>
      </c>
      <c r="AA110" s="5">
        <f t="shared" si="73"/>
        <v>19.25</v>
      </c>
      <c r="AB110" s="2">
        <f t="shared" si="74"/>
        <v>11</v>
      </c>
      <c r="AC110" s="6"/>
      <c r="AD110" s="4"/>
      <c r="AE110" s="2">
        <f t="shared" si="75"/>
        <v>0</v>
      </c>
      <c r="AF110" s="2">
        <f t="shared" si="76"/>
        <v>0</v>
      </c>
      <c r="AG110" s="2">
        <f t="shared" si="77"/>
        <v>0</v>
      </c>
      <c r="AH110" s="6"/>
      <c r="AI110" s="4"/>
      <c r="AJ110" s="2">
        <f t="shared" si="78"/>
        <v>0</v>
      </c>
      <c r="AK110" s="2">
        <f t="shared" si="79"/>
        <v>0</v>
      </c>
      <c r="AL110" s="2">
        <f t="shared" si="65"/>
        <v>0</v>
      </c>
      <c r="AM110" s="2">
        <f t="shared" si="80"/>
        <v>0</v>
      </c>
      <c r="AN110" s="2">
        <f t="shared" si="81"/>
        <v>0</v>
      </c>
      <c r="AO110" s="2"/>
      <c r="AP110" s="2"/>
      <c r="AQ110" s="2">
        <f t="shared" si="82"/>
        <v>0</v>
      </c>
      <c r="AR110" s="2"/>
      <c r="AS110" s="2">
        <f t="shared" si="64"/>
        <v>0</v>
      </c>
      <c r="AT110" s="2">
        <f t="shared" si="83"/>
        <v>11</v>
      </c>
      <c r="AU110" s="2">
        <f t="shared" si="84"/>
        <v>11</v>
      </c>
      <c r="AV110" s="2">
        <f t="shared" si="68"/>
        <v>11.5</v>
      </c>
      <c r="AW110" s="1" t="s">
        <v>290</v>
      </c>
      <c r="AX110" s="1" t="s">
        <v>130</v>
      </c>
      <c r="AY110" s="2" t="s">
        <v>56</v>
      </c>
      <c r="AZ110" s="15" t="s">
        <v>393</v>
      </c>
      <c r="BA110" s="13"/>
      <c r="BB110" s="13"/>
    </row>
    <row r="111" spans="1:54" ht="42" customHeight="1" thickTop="1" thickBot="1">
      <c r="A111" s="6" t="s">
        <v>318</v>
      </c>
      <c r="B111" s="1" t="s">
        <v>155</v>
      </c>
      <c r="C111" s="1" t="s">
        <v>148</v>
      </c>
      <c r="D111" s="2" t="s">
        <v>56</v>
      </c>
      <c r="E111" s="3">
        <v>14</v>
      </c>
      <c r="F111" s="4"/>
      <c r="G111" s="3">
        <v>11</v>
      </c>
      <c r="H111" s="4"/>
      <c r="I111" s="2">
        <v>4</v>
      </c>
      <c r="J111" s="2">
        <v>2.5</v>
      </c>
      <c r="K111" s="2">
        <f t="shared" si="66"/>
        <v>6.5</v>
      </c>
      <c r="L111" s="2">
        <f t="shared" si="67"/>
        <v>4</v>
      </c>
      <c r="M111" s="2"/>
      <c r="N111" s="2"/>
      <c r="O111" s="2"/>
      <c r="P111" s="2"/>
      <c r="Q111" s="2">
        <v>0.5</v>
      </c>
      <c r="R111" s="2"/>
      <c r="S111" s="2">
        <v>0.25</v>
      </c>
      <c r="T111" s="2">
        <v>1</v>
      </c>
      <c r="U111" s="2"/>
      <c r="V111" s="2">
        <f t="shared" si="69"/>
        <v>5.75</v>
      </c>
      <c r="W111" s="2">
        <v>5.75</v>
      </c>
      <c r="X111" s="2">
        <f t="shared" si="70"/>
        <v>5.75</v>
      </c>
      <c r="Y111" s="3">
        <f t="shared" si="71"/>
        <v>3</v>
      </c>
      <c r="Z111" s="5">
        <f t="shared" si="72"/>
        <v>0</v>
      </c>
      <c r="AA111" s="5">
        <f t="shared" si="73"/>
        <v>3</v>
      </c>
      <c r="AB111" s="2">
        <f t="shared" si="74"/>
        <v>3</v>
      </c>
      <c r="AC111" s="6" t="s">
        <v>60</v>
      </c>
      <c r="AD111" s="4">
        <v>0.75</v>
      </c>
      <c r="AE111" s="2">
        <f t="shared" si="75"/>
        <v>3.75</v>
      </c>
      <c r="AF111" s="2">
        <f t="shared" si="76"/>
        <v>1.875</v>
      </c>
      <c r="AG111" s="2">
        <f t="shared" si="77"/>
        <v>1.875</v>
      </c>
      <c r="AH111" s="6"/>
      <c r="AI111" s="4">
        <v>0.75</v>
      </c>
      <c r="AJ111" s="2">
        <f t="shared" si="78"/>
        <v>0.75</v>
      </c>
      <c r="AK111" s="2">
        <f t="shared" si="79"/>
        <v>0.1875</v>
      </c>
      <c r="AL111" s="2">
        <f t="shared" si="65"/>
        <v>0.1875</v>
      </c>
      <c r="AM111" s="2">
        <f t="shared" si="80"/>
        <v>2.0625</v>
      </c>
      <c r="AN111" s="2">
        <f t="shared" si="81"/>
        <v>2</v>
      </c>
      <c r="AO111" s="2">
        <v>2</v>
      </c>
      <c r="AP111" s="2"/>
      <c r="AQ111" s="2">
        <f t="shared" si="82"/>
        <v>0.5</v>
      </c>
      <c r="AR111" s="2"/>
      <c r="AS111" s="2">
        <f t="shared" si="64"/>
        <v>0.5</v>
      </c>
      <c r="AT111" s="2">
        <f t="shared" si="83"/>
        <v>5.5</v>
      </c>
      <c r="AU111" s="2">
        <f t="shared" si="84"/>
        <v>5.5</v>
      </c>
      <c r="AV111" s="2">
        <f t="shared" si="68"/>
        <v>11.25</v>
      </c>
      <c r="AW111" s="1" t="s">
        <v>155</v>
      </c>
      <c r="AX111" s="1" t="s">
        <v>148</v>
      </c>
      <c r="AY111" s="2" t="s">
        <v>56</v>
      </c>
      <c r="AZ111" s="15" t="s">
        <v>477</v>
      </c>
      <c r="BA111" s="15" t="s">
        <v>478</v>
      </c>
      <c r="BB111" s="13"/>
    </row>
    <row r="112" spans="1:54" ht="42" customHeight="1" thickTop="1" thickBot="1">
      <c r="A112" s="6" t="s">
        <v>320</v>
      </c>
      <c r="B112" s="1" t="s">
        <v>237</v>
      </c>
      <c r="C112" s="1" t="s">
        <v>238</v>
      </c>
      <c r="D112" s="2" t="s">
        <v>56</v>
      </c>
      <c r="E112" s="3">
        <v>13</v>
      </c>
      <c r="F112" s="4">
        <v>0.5</v>
      </c>
      <c r="G112" s="3">
        <v>11</v>
      </c>
      <c r="H112" s="4">
        <v>0.5</v>
      </c>
      <c r="I112" s="2"/>
      <c r="J112" s="2">
        <v>2.5</v>
      </c>
      <c r="K112" s="2">
        <f t="shared" si="66"/>
        <v>2.5</v>
      </c>
      <c r="L112" s="2">
        <f t="shared" si="67"/>
        <v>2.5</v>
      </c>
      <c r="M112" s="2">
        <v>2</v>
      </c>
      <c r="N112" s="2"/>
      <c r="O112" s="2"/>
      <c r="P112" s="2"/>
      <c r="Q112" s="2">
        <v>0.5</v>
      </c>
      <c r="R112" s="2">
        <v>0.5</v>
      </c>
      <c r="S112" s="2"/>
      <c r="T112" s="2"/>
      <c r="U112" s="2"/>
      <c r="V112" s="2">
        <f t="shared" si="69"/>
        <v>5.5</v>
      </c>
      <c r="W112" s="2">
        <v>5.5</v>
      </c>
      <c r="X112" s="2">
        <f t="shared" si="70"/>
        <v>5.5</v>
      </c>
      <c r="Y112" s="3">
        <f t="shared" si="71"/>
        <v>3</v>
      </c>
      <c r="Z112" s="5">
        <f t="shared" si="72"/>
        <v>0.5</v>
      </c>
      <c r="AA112" s="5">
        <f t="shared" si="73"/>
        <v>3.5</v>
      </c>
      <c r="AB112" s="2">
        <f t="shared" si="74"/>
        <v>3.5</v>
      </c>
      <c r="AC112" s="6" t="s">
        <v>61</v>
      </c>
      <c r="AD112" s="4">
        <v>0.5</v>
      </c>
      <c r="AE112" s="2">
        <f t="shared" si="75"/>
        <v>1.5</v>
      </c>
      <c r="AF112" s="2">
        <f t="shared" si="76"/>
        <v>0.75</v>
      </c>
      <c r="AG112" s="2">
        <f t="shared" si="77"/>
        <v>0.75</v>
      </c>
      <c r="AH112" s="6" t="s">
        <v>64</v>
      </c>
      <c r="AI112" s="4"/>
      <c r="AJ112" s="2">
        <f t="shared" si="78"/>
        <v>4</v>
      </c>
      <c r="AK112" s="2">
        <f t="shared" si="79"/>
        <v>1</v>
      </c>
      <c r="AL112" s="2">
        <f t="shared" si="65"/>
        <v>1</v>
      </c>
      <c r="AM112" s="2">
        <f t="shared" si="80"/>
        <v>1.75</v>
      </c>
      <c r="AN112" s="2">
        <f t="shared" si="81"/>
        <v>1.75</v>
      </c>
      <c r="AO112" s="2"/>
      <c r="AP112" s="2"/>
      <c r="AQ112" s="2">
        <f t="shared" si="82"/>
        <v>0</v>
      </c>
      <c r="AR112" s="2"/>
      <c r="AS112" s="2">
        <f t="shared" si="64"/>
        <v>0</v>
      </c>
      <c r="AT112" s="2">
        <f t="shared" si="83"/>
        <v>5.25</v>
      </c>
      <c r="AU112" s="2">
        <f t="shared" si="84"/>
        <v>5.25</v>
      </c>
      <c r="AV112" s="2">
        <f t="shared" si="68"/>
        <v>10.75</v>
      </c>
      <c r="AW112" s="1" t="s">
        <v>237</v>
      </c>
      <c r="AX112" s="1" t="s">
        <v>238</v>
      </c>
      <c r="AY112" s="2" t="s">
        <v>56</v>
      </c>
      <c r="AZ112" s="15" t="s">
        <v>447</v>
      </c>
      <c r="BA112" s="15" t="s">
        <v>448</v>
      </c>
      <c r="BB112" s="13"/>
    </row>
    <row r="113" spans="1:54" ht="42" customHeight="1" thickTop="1" thickBot="1">
      <c r="A113" s="6" t="s">
        <v>323</v>
      </c>
      <c r="B113" s="1" t="s">
        <v>240</v>
      </c>
      <c r="C113" s="1" t="s">
        <v>59</v>
      </c>
      <c r="D113" s="2" t="s">
        <v>56</v>
      </c>
      <c r="E113" s="3">
        <v>15</v>
      </c>
      <c r="F113" s="4">
        <v>0.25</v>
      </c>
      <c r="G113" s="3">
        <v>12</v>
      </c>
      <c r="H113" s="4">
        <v>0.25</v>
      </c>
      <c r="I113" s="2"/>
      <c r="J113" s="2">
        <v>2.5</v>
      </c>
      <c r="K113" s="2">
        <f t="shared" si="66"/>
        <v>2.5</v>
      </c>
      <c r="L113" s="2">
        <f t="shared" si="67"/>
        <v>2.5</v>
      </c>
      <c r="M113" s="2"/>
      <c r="N113" s="2">
        <v>2</v>
      </c>
      <c r="O113" s="2"/>
      <c r="P113" s="2"/>
      <c r="Q113" s="2">
        <v>0.5</v>
      </c>
      <c r="R113" s="2"/>
      <c r="S113" s="2">
        <f>0.5/2</f>
        <v>0.25</v>
      </c>
      <c r="T113" s="2">
        <v>1</v>
      </c>
      <c r="U113" s="2"/>
      <c r="V113" s="2">
        <f t="shared" si="69"/>
        <v>6.25</v>
      </c>
      <c r="W113" s="2">
        <v>6.25</v>
      </c>
      <c r="X113" s="2">
        <f t="shared" si="70"/>
        <v>6.25</v>
      </c>
      <c r="Y113" s="3">
        <f t="shared" si="71"/>
        <v>4</v>
      </c>
      <c r="Z113" s="5">
        <f t="shared" si="72"/>
        <v>0.25</v>
      </c>
      <c r="AA113" s="5">
        <f t="shared" si="73"/>
        <v>4.25</v>
      </c>
      <c r="AB113" s="2">
        <f t="shared" si="74"/>
        <v>4.25</v>
      </c>
      <c r="AC113" s="6"/>
      <c r="AD113" s="4"/>
      <c r="AE113" s="2">
        <f t="shared" si="75"/>
        <v>0</v>
      </c>
      <c r="AF113" s="2">
        <f t="shared" si="76"/>
        <v>0</v>
      </c>
      <c r="AG113" s="2">
        <f t="shared" si="77"/>
        <v>0</v>
      </c>
      <c r="AH113" s="6"/>
      <c r="AI113" s="4"/>
      <c r="AJ113" s="2">
        <f t="shared" si="78"/>
        <v>0</v>
      </c>
      <c r="AK113" s="2">
        <f t="shared" si="79"/>
        <v>0</v>
      </c>
      <c r="AL113" s="2">
        <f t="shared" si="65"/>
        <v>0</v>
      </c>
      <c r="AM113" s="2">
        <f t="shared" si="80"/>
        <v>0</v>
      </c>
      <c r="AN113" s="2">
        <f t="shared" si="81"/>
        <v>0</v>
      </c>
      <c r="AO113" s="2"/>
      <c r="AP113" s="2"/>
      <c r="AQ113" s="2">
        <f t="shared" si="82"/>
        <v>0</v>
      </c>
      <c r="AR113" s="2"/>
      <c r="AS113" s="2">
        <f t="shared" ref="AS113:AS135" si="85">IF(AQ113&gt;1,1,AQ113)</f>
        <v>0</v>
      </c>
      <c r="AT113" s="2">
        <f t="shared" si="83"/>
        <v>4.25</v>
      </c>
      <c r="AU113" s="2">
        <f t="shared" si="84"/>
        <v>4.25</v>
      </c>
      <c r="AV113" s="2">
        <f t="shared" si="68"/>
        <v>10.5</v>
      </c>
      <c r="AW113" s="1" t="s">
        <v>240</v>
      </c>
      <c r="AX113" s="1" t="s">
        <v>59</v>
      </c>
      <c r="AY113" s="2" t="s">
        <v>56</v>
      </c>
      <c r="AZ113" s="15" t="s">
        <v>392</v>
      </c>
      <c r="BA113" s="13"/>
      <c r="BB113" s="13"/>
    </row>
    <row r="114" spans="1:54" ht="42" customHeight="1" thickTop="1" thickBot="1">
      <c r="A114" s="6" t="s">
        <v>325</v>
      </c>
      <c r="B114" s="1" t="s">
        <v>114</v>
      </c>
      <c r="C114" s="1" t="s">
        <v>115</v>
      </c>
      <c r="D114" s="2" t="s">
        <v>56</v>
      </c>
      <c r="E114" s="3">
        <v>17</v>
      </c>
      <c r="F114" s="4">
        <v>0.25</v>
      </c>
      <c r="G114" s="3">
        <v>10</v>
      </c>
      <c r="H114" s="4">
        <v>0.75</v>
      </c>
      <c r="I114" s="2"/>
      <c r="J114" s="2">
        <v>2.5</v>
      </c>
      <c r="K114" s="2">
        <f t="shared" si="66"/>
        <v>2.5</v>
      </c>
      <c r="L114" s="2">
        <f t="shared" si="67"/>
        <v>2.5</v>
      </c>
      <c r="M114" s="2"/>
      <c r="N114" s="2">
        <v>2</v>
      </c>
      <c r="O114" s="2"/>
      <c r="P114" s="2"/>
      <c r="Q114" s="2">
        <v>0.5</v>
      </c>
      <c r="R114" s="2"/>
      <c r="S114" s="2"/>
      <c r="T114" s="2">
        <v>1</v>
      </c>
      <c r="U114" s="2"/>
      <c r="V114" s="2">
        <f t="shared" si="69"/>
        <v>6</v>
      </c>
      <c r="W114" s="2">
        <v>6</v>
      </c>
      <c r="X114" s="2">
        <f t="shared" si="70"/>
        <v>6</v>
      </c>
      <c r="Y114" s="3">
        <f t="shared" si="71"/>
        <v>2</v>
      </c>
      <c r="Z114" s="5">
        <f t="shared" si="72"/>
        <v>0.75</v>
      </c>
      <c r="AA114" s="5">
        <f t="shared" si="73"/>
        <v>2.75</v>
      </c>
      <c r="AB114" s="2">
        <f t="shared" si="74"/>
        <v>2.75</v>
      </c>
      <c r="AC114" s="6" t="s">
        <v>60</v>
      </c>
      <c r="AD114" s="4">
        <v>0.5</v>
      </c>
      <c r="AE114" s="2">
        <f t="shared" si="75"/>
        <v>3.5</v>
      </c>
      <c r="AF114" s="2">
        <f t="shared" si="76"/>
        <v>1.75</v>
      </c>
      <c r="AG114" s="2">
        <f t="shared" si="77"/>
        <v>1.75</v>
      </c>
      <c r="AH114" s="6"/>
      <c r="AI114" s="4"/>
      <c r="AJ114" s="2">
        <f t="shared" si="78"/>
        <v>0</v>
      </c>
      <c r="AK114" s="2">
        <f t="shared" si="79"/>
        <v>0</v>
      </c>
      <c r="AL114" s="2">
        <f t="shared" si="65"/>
        <v>0</v>
      </c>
      <c r="AM114" s="2">
        <f t="shared" si="80"/>
        <v>1.75</v>
      </c>
      <c r="AN114" s="2">
        <f t="shared" si="81"/>
        <v>1.75</v>
      </c>
      <c r="AO114" s="2"/>
      <c r="AP114" s="2"/>
      <c r="AQ114" s="2">
        <f t="shared" si="82"/>
        <v>0</v>
      </c>
      <c r="AR114" s="2"/>
      <c r="AS114" s="2">
        <f t="shared" si="85"/>
        <v>0</v>
      </c>
      <c r="AT114" s="2">
        <f t="shared" si="83"/>
        <v>4.5</v>
      </c>
      <c r="AU114" s="2">
        <f t="shared" si="84"/>
        <v>4.5</v>
      </c>
      <c r="AV114" s="2">
        <f t="shared" si="68"/>
        <v>10.5</v>
      </c>
      <c r="AW114" s="1" t="s">
        <v>114</v>
      </c>
      <c r="AX114" s="1" t="s">
        <v>115</v>
      </c>
      <c r="AY114" s="2" t="s">
        <v>56</v>
      </c>
      <c r="AZ114" s="15" t="s">
        <v>400</v>
      </c>
      <c r="BA114" s="44"/>
      <c r="BB114" s="43"/>
    </row>
    <row r="115" spans="1:54" ht="42" customHeight="1" thickTop="1" thickBot="1">
      <c r="A115" s="6" t="s">
        <v>327</v>
      </c>
      <c r="B115" s="1" t="s">
        <v>319</v>
      </c>
      <c r="C115" s="1" t="s">
        <v>278</v>
      </c>
      <c r="D115" s="2" t="s">
        <v>56</v>
      </c>
      <c r="E115" s="3">
        <v>20</v>
      </c>
      <c r="F115" s="4">
        <v>0.25</v>
      </c>
      <c r="G115" s="3">
        <v>15</v>
      </c>
      <c r="H115" s="4">
        <v>0.25</v>
      </c>
      <c r="I115" s="2"/>
      <c r="J115" s="2"/>
      <c r="K115" s="2">
        <f t="shared" si="66"/>
        <v>0</v>
      </c>
      <c r="L115" s="2">
        <f t="shared" si="67"/>
        <v>0</v>
      </c>
      <c r="M115" s="2"/>
      <c r="N115" s="2">
        <v>2</v>
      </c>
      <c r="O115" s="2"/>
      <c r="P115" s="2"/>
      <c r="Q115" s="2"/>
      <c r="R115" s="2"/>
      <c r="S115" s="2"/>
      <c r="T115" s="2">
        <v>1</v>
      </c>
      <c r="U115" s="2"/>
      <c r="V115" s="2">
        <f t="shared" si="69"/>
        <v>3</v>
      </c>
      <c r="W115" s="2">
        <v>3</v>
      </c>
      <c r="X115" s="2">
        <f t="shared" si="70"/>
        <v>3</v>
      </c>
      <c r="Y115" s="3">
        <f t="shared" si="71"/>
        <v>7</v>
      </c>
      <c r="Z115" s="5">
        <f t="shared" si="72"/>
        <v>0.25</v>
      </c>
      <c r="AA115" s="5">
        <f t="shared" si="73"/>
        <v>7.25</v>
      </c>
      <c r="AB115" s="2">
        <f t="shared" si="74"/>
        <v>7.25</v>
      </c>
      <c r="AC115" s="6"/>
      <c r="AD115" s="4"/>
      <c r="AE115" s="2">
        <f t="shared" si="75"/>
        <v>0</v>
      </c>
      <c r="AF115" s="2">
        <f t="shared" si="76"/>
        <v>0</v>
      </c>
      <c r="AG115" s="2">
        <f t="shared" si="77"/>
        <v>0</v>
      </c>
      <c r="AH115" s="6"/>
      <c r="AI115" s="4"/>
      <c r="AJ115" s="2">
        <f t="shared" si="78"/>
        <v>0</v>
      </c>
      <c r="AK115" s="2">
        <f t="shared" si="79"/>
        <v>0</v>
      </c>
      <c r="AL115" s="2">
        <f t="shared" si="65"/>
        <v>0</v>
      </c>
      <c r="AM115" s="2">
        <f t="shared" si="80"/>
        <v>0</v>
      </c>
      <c r="AN115" s="2">
        <f t="shared" si="81"/>
        <v>0</v>
      </c>
      <c r="AO115" s="2"/>
      <c r="AP115" s="2"/>
      <c r="AQ115" s="2">
        <f t="shared" si="82"/>
        <v>0</v>
      </c>
      <c r="AR115" s="2"/>
      <c r="AS115" s="2">
        <f t="shared" si="85"/>
        <v>0</v>
      </c>
      <c r="AT115" s="2">
        <f t="shared" si="83"/>
        <v>7.25</v>
      </c>
      <c r="AU115" s="2">
        <f t="shared" si="84"/>
        <v>7.25</v>
      </c>
      <c r="AV115" s="2">
        <f t="shared" si="68"/>
        <v>10.25</v>
      </c>
      <c r="AW115" s="1" t="s">
        <v>319</v>
      </c>
      <c r="AX115" s="1" t="s">
        <v>278</v>
      </c>
      <c r="AY115" s="2" t="s">
        <v>56</v>
      </c>
      <c r="AZ115" s="15" t="s">
        <v>442</v>
      </c>
      <c r="BA115" s="47" t="s">
        <v>465</v>
      </c>
      <c r="BB115" s="13"/>
    </row>
    <row r="116" spans="1:54" ht="42" customHeight="1" thickTop="1" thickBot="1">
      <c r="A116" s="6" t="s">
        <v>329</v>
      </c>
      <c r="B116" s="1" t="s">
        <v>206</v>
      </c>
      <c r="C116" s="1" t="s">
        <v>207</v>
      </c>
      <c r="D116" s="2" t="s">
        <v>56</v>
      </c>
      <c r="E116" s="3">
        <v>17</v>
      </c>
      <c r="F116" s="4"/>
      <c r="G116" s="3">
        <v>16</v>
      </c>
      <c r="H116" s="4"/>
      <c r="I116" s="2"/>
      <c r="J116" s="2"/>
      <c r="K116" s="2">
        <f t="shared" si="66"/>
        <v>0</v>
      </c>
      <c r="L116" s="2">
        <f t="shared" si="67"/>
        <v>0</v>
      </c>
      <c r="M116" s="2"/>
      <c r="N116" s="2"/>
      <c r="O116" s="2"/>
      <c r="P116" s="2"/>
      <c r="Q116" s="10"/>
      <c r="R116" s="2"/>
      <c r="S116" s="2"/>
      <c r="T116" s="2"/>
      <c r="U116" s="2"/>
      <c r="V116" s="2">
        <f t="shared" si="69"/>
        <v>0</v>
      </c>
      <c r="W116" s="2">
        <v>0</v>
      </c>
      <c r="X116" s="2">
        <f t="shared" si="70"/>
        <v>0</v>
      </c>
      <c r="Y116" s="3">
        <f t="shared" si="71"/>
        <v>8</v>
      </c>
      <c r="Z116" s="5">
        <f t="shared" si="72"/>
        <v>0</v>
      </c>
      <c r="AA116" s="5">
        <f t="shared" si="73"/>
        <v>8</v>
      </c>
      <c r="AB116" s="2">
        <f t="shared" si="74"/>
        <v>8</v>
      </c>
      <c r="AC116" s="6" t="s">
        <v>60</v>
      </c>
      <c r="AD116" s="4">
        <v>0.5</v>
      </c>
      <c r="AE116" s="2">
        <f t="shared" si="75"/>
        <v>3.5</v>
      </c>
      <c r="AF116" s="2">
        <f t="shared" si="76"/>
        <v>1.75</v>
      </c>
      <c r="AG116" s="2">
        <f t="shared" si="77"/>
        <v>1.75</v>
      </c>
      <c r="AH116" s="6" t="s">
        <v>60</v>
      </c>
      <c r="AI116" s="4">
        <v>0.75</v>
      </c>
      <c r="AJ116" s="2">
        <f t="shared" si="78"/>
        <v>3.75</v>
      </c>
      <c r="AK116" s="2">
        <f t="shared" si="79"/>
        <v>0.9375</v>
      </c>
      <c r="AL116" s="2">
        <f t="shared" si="65"/>
        <v>0.9375</v>
      </c>
      <c r="AM116" s="2">
        <f t="shared" si="80"/>
        <v>2.6875</v>
      </c>
      <c r="AN116" s="2">
        <f t="shared" si="81"/>
        <v>2</v>
      </c>
      <c r="AO116" s="2"/>
      <c r="AP116" s="2"/>
      <c r="AQ116" s="2">
        <f t="shared" si="82"/>
        <v>0</v>
      </c>
      <c r="AR116" s="2"/>
      <c r="AS116" s="2">
        <f t="shared" si="85"/>
        <v>0</v>
      </c>
      <c r="AT116" s="2">
        <f t="shared" si="83"/>
        <v>10</v>
      </c>
      <c r="AU116" s="2">
        <f t="shared" si="84"/>
        <v>10</v>
      </c>
      <c r="AV116" s="2">
        <f t="shared" si="68"/>
        <v>10</v>
      </c>
      <c r="AW116" s="1" t="s">
        <v>206</v>
      </c>
      <c r="AX116" s="1" t="s">
        <v>207</v>
      </c>
      <c r="AY116" s="2" t="s">
        <v>56</v>
      </c>
      <c r="AZ116" s="15" t="s">
        <v>384</v>
      </c>
      <c r="BA116" s="15" t="s">
        <v>430</v>
      </c>
      <c r="BB116" s="15" t="s">
        <v>431</v>
      </c>
    </row>
    <row r="117" spans="1:54" ht="42" customHeight="1" thickTop="1" thickBot="1">
      <c r="A117" s="6" t="s">
        <v>332</v>
      </c>
      <c r="B117" s="1" t="s">
        <v>337</v>
      </c>
      <c r="C117" s="1" t="s">
        <v>59</v>
      </c>
      <c r="D117" s="2" t="s">
        <v>56</v>
      </c>
      <c r="E117" s="3">
        <v>15</v>
      </c>
      <c r="F117" s="4"/>
      <c r="G117" s="3">
        <v>13</v>
      </c>
      <c r="H117" s="4"/>
      <c r="I117" s="2"/>
      <c r="J117" s="2"/>
      <c r="K117" s="2">
        <f t="shared" si="66"/>
        <v>0</v>
      </c>
      <c r="L117" s="2">
        <f t="shared" si="67"/>
        <v>0</v>
      </c>
      <c r="M117" s="2">
        <v>2</v>
      </c>
      <c r="N117" s="2"/>
      <c r="O117" s="2"/>
      <c r="P117" s="2"/>
      <c r="Q117" s="2">
        <v>0.5</v>
      </c>
      <c r="R117" s="2"/>
      <c r="S117" s="2"/>
      <c r="T117" s="2"/>
      <c r="U117" s="2"/>
      <c r="V117" s="2">
        <f t="shared" si="69"/>
        <v>2.5</v>
      </c>
      <c r="W117" s="2">
        <v>2.5</v>
      </c>
      <c r="X117" s="2">
        <f t="shared" si="70"/>
        <v>2.5</v>
      </c>
      <c r="Y117" s="3">
        <f t="shared" si="71"/>
        <v>5</v>
      </c>
      <c r="Z117" s="5">
        <f t="shared" si="72"/>
        <v>0</v>
      </c>
      <c r="AA117" s="5">
        <f t="shared" si="73"/>
        <v>5</v>
      </c>
      <c r="AB117" s="2">
        <f t="shared" si="74"/>
        <v>5</v>
      </c>
      <c r="AC117" s="6" t="s">
        <v>60</v>
      </c>
      <c r="AD117" s="4">
        <v>0.5</v>
      </c>
      <c r="AE117" s="2">
        <f t="shared" si="75"/>
        <v>3.5</v>
      </c>
      <c r="AF117" s="2">
        <f t="shared" si="76"/>
        <v>1.75</v>
      </c>
      <c r="AG117" s="2">
        <f t="shared" si="77"/>
        <v>1.75</v>
      </c>
      <c r="AH117" s="6"/>
      <c r="AI117" s="4"/>
      <c r="AJ117" s="2">
        <f t="shared" si="78"/>
        <v>0</v>
      </c>
      <c r="AK117" s="2">
        <f t="shared" si="79"/>
        <v>0</v>
      </c>
      <c r="AL117" s="2">
        <f t="shared" si="65"/>
        <v>0</v>
      </c>
      <c r="AM117" s="2">
        <f t="shared" si="80"/>
        <v>1.75</v>
      </c>
      <c r="AN117" s="2">
        <f t="shared" si="81"/>
        <v>1.75</v>
      </c>
      <c r="AO117" s="2"/>
      <c r="AP117" s="2"/>
      <c r="AQ117" s="2">
        <f t="shared" si="82"/>
        <v>0</v>
      </c>
      <c r="AR117" s="2"/>
      <c r="AS117" s="2">
        <f t="shared" si="85"/>
        <v>0</v>
      </c>
      <c r="AT117" s="2">
        <f t="shared" si="83"/>
        <v>6.75</v>
      </c>
      <c r="AU117" s="2">
        <f t="shared" si="84"/>
        <v>6.75</v>
      </c>
      <c r="AV117" s="2">
        <f t="shared" si="68"/>
        <v>9.25</v>
      </c>
      <c r="AW117" s="1" t="s">
        <v>337</v>
      </c>
      <c r="AX117" s="1" t="s">
        <v>59</v>
      </c>
      <c r="AY117" s="2" t="s">
        <v>56</v>
      </c>
      <c r="AZ117" s="15" t="s">
        <v>468</v>
      </c>
      <c r="BA117" s="13"/>
      <c r="BB117" s="13"/>
    </row>
    <row r="118" spans="1:54" ht="42" customHeight="1" thickTop="1" thickBot="1">
      <c r="A118" s="6" t="s">
        <v>334</v>
      </c>
      <c r="B118" s="1" t="s">
        <v>308</v>
      </c>
      <c r="C118" s="1" t="s">
        <v>309</v>
      </c>
      <c r="D118" s="2" t="s">
        <v>56</v>
      </c>
      <c r="E118" s="3">
        <v>18</v>
      </c>
      <c r="F118" s="4">
        <v>0.5</v>
      </c>
      <c r="G118" s="3">
        <v>16</v>
      </c>
      <c r="H118" s="4">
        <v>0.25</v>
      </c>
      <c r="I118" s="2"/>
      <c r="J118" s="2"/>
      <c r="K118" s="2">
        <f t="shared" si="66"/>
        <v>0</v>
      </c>
      <c r="L118" s="2">
        <f t="shared" si="67"/>
        <v>0</v>
      </c>
      <c r="M118" s="2"/>
      <c r="N118" s="2"/>
      <c r="O118" s="2"/>
      <c r="P118" s="2"/>
      <c r="Q118" s="2">
        <v>0.5</v>
      </c>
      <c r="R118" s="2"/>
      <c r="S118" s="2"/>
      <c r="T118" s="2"/>
      <c r="U118" s="2"/>
      <c r="V118" s="2">
        <f t="shared" si="69"/>
        <v>0.5</v>
      </c>
      <c r="W118" s="2">
        <v>0.5</v>
      </c>
      <c r="X118" s="2">
        <f t="shared" si="70"/>
        <v>0.5</v>
      </c>
      <c r="Y118" s="3">
        <f t="shared" si="71"/>
        <v>8</v>
      </c>
      <c r="Z118" s="5">
        <f t="shared" si="72"/>
        <v>0.25</v>
      </c>
      <c r="AA118" s="5">
        <f t="shared" si="73"/>
        <v>8.25</v>
      </c>
      <c r="AB118" s="2">
        <f t="shared" si="74"/>
        <v>8.25</v>
      </c>
      <c r="AC118" s="6"/>
      <c r="AD118" s="4">
        <v>0.5</v>
      </c>
      <c r="AE118" s="2">
        <f t="shared" si="75"/>
        <v>0.5</v>
      </c>
      <c r="AF118" s="2">
        <f t="shared" si="76"/>
        <v>0.25</v>
      </c>
      <c r="AG118" s="2">
        <f t="shared" si="77"/>
        <v>0.25</v>
      </c>
      <c r="AH118" s="6"/>
      <c r="AI118" s="4"/>
      <c r="AJ118" s="2">
        <f t="shared" si="78"/>
        <v>0</v>
      </c>
      <c r="AK118" s="2">
        <f t="shared" si="79"/>
        <v>0</v>
      </c>
      <c r="AL118" s="2">
        <f t="shared" si="65"/>
        <v>0</v>
      </c>
      <c r="AM118" s="2">
        <f t="shared" si="80"/>
        <v>0.25</v>
      </c>
      <c r="AN118" s="2">
        <f t="shared" si="81"/>
        <v>0.25</v>
      </c>
      <c r="AO118" s="2"/>
      <c r="AP118" s="2"/>
      <c r="AQ118" s="2">
        <f t="shared" si="82"/>
        <v>0</v>
      </c>
      <c r="AR118" s="2"/>
      <c r="AS118" s="2">
        <f t="shared" si="85"/>
        <v>0</v>
      </c>
      <c r="AT118" s="2">
        <f t="shared" si="83"/>
        <v>8.5</v>
      </c>
      <c r="AU118" s="2">
        <f t="shared" si="84"/>
        <v>8.5</v>
      </c>
      <c r="AV118" s="2">
        <f t="shared" si="68"/>
        <v>9</v>
      </c>
      <c r="AW118" s="1" t="s">
        <v>308</v>
      </c>
      <c r="AX118" s="1" t="s">
        <v>309</v>
      </c>
      <c r="AY118" s="2" t="s">
        <v>56</v>
      </c>
      <c r="AZ118" s="15" t="s">
        <v>463</v>
      </c>
      <c r="BA118" s="13"/>
      <c r="BB118" s="13"/>
    </row>
    <row r="119" spans="1:54" ht="42" customHeight="1" thickTop="1" thickBot="1">
      <c r="A119" s="6" t="s">
        <v>336</v>
      </c>
      <c r="B119" s="1" t="s">
        <v>251</v>
      </c>
      <c r="C119" s="1" t="s">
        <v>252</v>
      </c>
      <c r="D119" s="2" t="s">
        <v>67</v>
      </c>
      <c r="E119" s="3">
        <v>12</v>
      </c>
      <c r="F119" s="4">
        <v>0.75</v>
      </c>
      <c r="G119" s="3">
        <v>12</v>
      </c>
      <c r="H119" s="4">
        <v>0.75</v>
      </c>
      <c r="I119" s="2"/>
      <c r="J119" s="2">
        <v>2.5</v>
      </c>
      <c r="K119" s="2">
        <f t="shared" si="66"/>
        <v>2.5</v>
      </c>
      <c r="L119" s="2">
        <f t="shared" si="67"/>
        <v>2.5</v>
      </c>
      <c r="M119" s="2"/>
      <c r="N119" s="2"/>
      <c r="O119" s="2"/>
      <c r="P119" s="2"/>
      <c r="Q119" s="2">
        <v>0.5</v>
      </c>
      <c r="R119" s="2"/>
      <c r="S119" s="2"/>
      <c r="T119" s="2">
        <v>1</v>
      </c>
      <c r="U119" s="2"/>
      <c r="V119" s="2">
        <f t="shared" si="69"/>
        <v>4</v>
      </c>
      <c r="W119" s="2">
        <v>4</v>
      </c>
      <c r="X119" s="2">
        <f t="shared" si="70"/>
        <v>4</v>
      </c>
      <c r="Y119" s="3">
        <f t="shared" si="71"/>
        <v>4</v>
      </c>
      <c r="Z119" s="5">
        <f t="shared" si="72"/>
        <v>0.75</v>
      </c>
      <c r="AA119" s="5">
        <f t="shared" si="73"/>
        <v>4.75</v>
      </c>
      <c r="AB119" s="2">
        <f t="shared" si="74"/>
        <v>4.75</v>
      </c>
      <c r="AC119" s="6"/>
      <c r="AD119" s="4"/>
      <c r="AE119" s="2">
        <f t="shared" si="75"/>
        <v>0</v>
      </c>
      <c r="AF119" s="2">
        <f t="shared" si="76"/>
        <v>0</v>
      </c>
      <c r="AG119" s="2">
        <f t="shared" si="77"/>
        <v>0</v>
      </c>
      <c r="AH119" s="6"/>
      <c r="AI119" s="4"/>
      <c r="AJ119" s="2">
        <f t="shared" si="78"/>
        <v>0</v>
      </c>
      <c r="AK119" s="2">
        <f t="shared" si="79"/>
        <v>0</v>
      </c>
      <c r="AL119" s="2">
        <f t="shared" si="65"/>
        <v>0</v>
      </c>
      <c r="AM119" s="2">
        <f t="shared" si="80"/>
        <v>0</v>
      </c>
      <c r="AN119" s="2">
        <f t="shared" si="81"/>
        <v>0</v>
      </c>
      <c r="AO119" s="2"/>
      <c r="AP119" s="2"/>
      <c r="AQ119" s="2">
        <f t="shared" si="82"/>
        <v>0</v>
      </c>
      <c r="AR119" s="2"/>
      <c r="AS119" s="2">
        <f t="shared" si="85"/>
        <v>0</v>
      </c>
      <c r="AT119" s="2">
        <f t="shared" si="83"/>
        <v>4.75</v>
      </c>
      <c r="AU119" s="2">
        <f t="shared" si="84"/>
        <v>4.75</v>
      </c>
      <c r="AV119" s="2">
        <f t="shared" si="68"/>
        <v>8.75</v>
      </c>
      <c r="AW119" s="1" t="s">
        <v>251</v>
      </c>
      <c r="AX119" s="1" t="s">
        <v>252</v>
      </c>
      <c r="AY119" s="2" t="s">
        <v>67</v>
      </c>
      <c r="AZ119" s="15" t="s">
        <v>451</v>
      </c>
      <c r="BA119" s="45" t="s">
        <v>442</v>
      </c>
      <c r="BB119" s="13"/>
    </row>
    <row r="120" spans="1:54" ht="42" customHeight="1" thickTop="1" thickBot="1">
      <c r="A120" s="6" t="s">
        <v>338</v>
      </c>
      <c r="B120" s="1" t="s">
        <v>229</v>
      </c>
      <c r="C120" s="1" t="s">
        <v>230</v>
      </c>
      <c r="D120" s="2" t="s">
        <v>56</v>
      </c>
      <c r="E120" s="3">
        <v>13</v>
      </c>
      <c r="F120" s="4">
        <v>0.5</v>
      </c>
      <c r="G120" s="3">
        <v>10</v>
      </c>
      <c r="H120" s="4">
        <v>0.25</v>
      </c>
      <c r="I120" s="2"/>
      <c r="J120" s="2">
        <v>2.5</v>
      </c>
      <c r="K120" s="2">
        <f t="shared" si="66"/>
        <v>2.5</v>
      </c>
      <c r="L120" s="2">
        <f t="shared" si="67"/>
        <v>2.5</v>
      </c>
      <c r="M120" s="2"/>
      <c r="N120" s="2">
        <v>2</v>
      </c>
      <c r="O120" s="2"/>
      <c r="P120" s="2"/>
      <c r="Q120" s="2">
        <v>0.5</v>
      </c>
      <c r="R120" s="2"/>
      <c r="S120" s="2"/>
      <c r="T120" s="2">
        <v>1</v>
      </c>
      <c r="U120" s="2"/>
      <c r="V120" s="2">
        <f t="shared" si="69"/>
        <v>6</v>
      </c>
      <c r="W120" s="2">
        <v>6</v>
      </c>
      <c r="X120" s="2">
        <f t="shared" si="70"/>
        <v>6</v>
      </c>
      <c r="Y120" s="3">
        <f t="shared" si="71"/>
        <v>2</v>
      </c>
      <c r="Z120" s="5">
        <f t="shared" si="72"/>
        <v>0.25</v>
      </c>
      <c r="AA120" s="5">
        <f t="shared" si="73"/>
        <v>2.25</v>
      </c>
      <c r="AB120" s="2">
        <f t="shared" si="74"/>
        <v>2.25</v>
      </c>
      <c r="AC120" s="6"/>
      <c r="AD120" s="4"/>
      <c r="AE120" s="2">
        <f t="shared" si="75"/>
        <v>0</v>
      </c>
      <c r="AF120" s="2">
        <f t="shared" si="76"/>
        <v>0</v>
      </c>
      <c r="AG120" s="2">
        <f t="shared" si="77"/>
        <v>0</v>
      </c>
      <c r="AH120" s="6" t="s">
        <v>61</v>
      </c>
      <c r="AI120" s="4">
        <v>0.5</v>
      </c>
      <c r="AJ120" s="2">
        <f t="shared" si="78"/>
        <v>1.5</v>
      </c>
      <c r="AK120" s="2">
        <f t="shared" si="79"/>
        <v>0.375</v>
      </c>
      <c r="AL120" s="2">
        <f t="shared" si="65"/>
        <v>0.375</v>
      </c>
      <c r="AM120" s="2">
        <f t="shared" si="80"/>
        <v>0.375</v>
      </c>
      <c r="AN120" s="2">
        <f t="shared" si="81"/>
        <v>0.375</v>
      </c>
      <c r="AO120" s="2"/>
      <c r="AP120" s="2"/>
      <c r="AQ120" s="2">
        <f t="shared" si="82"/>
        <v>0</v>
      </c>
      <c r="AR120" s="2"/>
      <c r="AS120" s="2">
        <f t="shared" si="85"/>
        <v>0</v>
      </c>
      <c r="AT120" s="2">
        <f t="shared" si="83"/>
        <v>2.625</v>
      </c>
      <c r="AU120" s="2">
        <f t="shared" si="84"/>
        <v>2.625</v>
      </c>
      <c r="AV120" s="2">
        <f t="shared" si="68"/>
        <v>8.625</v>
      </c>
      <c r="AW120" s="1" t="s">
        <v>229</v>
      </c>
      <c r="AX120" s="1" t="s">
        <v>230</v>
      </c>
      <c r="AY120" s="2" t="s">
        <v>56</v>
      </c>
      <c r="AZ120" s="15" t="s">
        <v>445</v>
      </c>
      <c r="BA120" s="15" t="s">
        <v>383</v>
      </c>
      <c r="BB120" s="13"/>
    </row>
    <row r="121" spans="1:54" ht="42" customHeight="1" thickTop="1" thickBot="1">
      <c r="A121" s="6" t="s">
        <v>340</v>
      </c>
      <c r="B121" s="1" t="s">
        <v>132</v>
      </c>
      <c r="C121" s="1" t="s">
        <v>133</v>
      </c>
      <c r="D121" s="2" t="s">
        <v>67</v>
      </c>
      <c r="E121" s="3">
        <v>15</v>
      </c>
      <c r="F121" s="4">
        <v>0.25</v>
      </c>
      <c r="G121" s="3">
        <v>10</v>
      </c>
      <c r="H121" s="4">
        <v>0.5</v>
      </c>
      <c r="I121" s="2">
        <v>4</v>
      </c>
      <c r="J121" s="2">
        <v>2.5</v>
      </c>
      <c r="K121" s="2">
        <f t="shared" si="66"/>
        <v>6.5</v>
      </c>
      <c r="L121" s="2">
        <f t="shared" si="67"/>
        <v>4</v>
      </c>
      <c r="M121" s="2"/>
      <c r="N121" s="2"/>
      <c r="O121" s="2"/>
      <c r="P121" s="2"/>
      <c r="Q121" s="2">
        <v>0.5</v>
      </c>
      <c r="R121" s="2">
        <v>0.5</v>
      </c>
      <c r="S121" s="2"/>
      <c r="T121" s="2"/>
      <c r="U121" s="2"/>
      <c r="V121" s="2">
        <f t="shared" si="69"/>
        <v>5</v>
      </c>
      <c r="W121" s="2">
        <v>5</v>
      </c>
      <c r="X121" s="2">
        <f t="shared" si="70"/>
        <v>5</v>
      </c>
      <c r="Y121" s="3">
        <f t="shared" si="71"/>
        <v>2</v>
      </c>
      <c r="Z121" s="5">
        <f t="shared" si="72"/>
        <v>0.5</v>
      </c>
      <c r="AA121" s="5">
        <f t="shared" si="73"/>
        <v>2.5</v>
      </c>
      <c r="AB121" s="2">
        <f t="shared" si="74"/>
        <v>2.5</v>
      </c>
      <c r="AC121" s="6"/>
      <c r="AD121" s="4"/>
      <c r="AE121" s="2">
        <f t="shared" si="75"/>
        <v>0</v>
      </c>
      <c r="AF121" s="2">
        <f t="shared" si="76"/>
        <v>0</v>
      </c>
      <c r="AG121" s="2">
        <f t="shared" si="77"/>
        <v>0</v>
      </c>
      <c r="AH121" s="6"/>
      <c r="AI121" s="4"/>
      <c r="AJ121" s="2">
        <f t="shared" si="78"/>
        <v>0</v>
      </c>
      <c r="AK121" s="2">
        <f t="shared" si="79"/>
        <v>0</v>
      </c>
      <c r="AL121" s="2">
        <f t="shared" si="65"/>
        <v>0</v>
      </c>
      <c r="AM121" s="2">
        <f t="shared" si="80"/>
        <v>0</v>
      </c>
      <c r="AN121" s="2">
        <f t="shared" si="81"/>
        <v>0</v>
      </c>
      <c r="AO121" s="2"/>
      <c r="AP121" s="2"/>
      <c r="AQ121" s="2">
        <f t="shared" si="82"/>
        <v>0</v>
      </c>
      <c r="AR121" s="2"/>
      <c r="AS121" s="2">
        <f t="shared" si="85"/>
        <v>0</v>
      </c>
      <c r="AT121" s="2">
        <f t="shared" si="83"/>
        <v>2.5</v>
      </c>
      <c r="AU121" s="2">
        <f t="shared" si="84"/>
        <v>2.5</v>
      </c>
      <c r="AV121" s="2">
        <f t="shared" si="68"/>
        <v>7.5</v>
      </c>
      <c r="AW121" s="1" t="s">
        <v>132</v>
      </c>
      <c r="AX121" s="1" t="s">
        <v>133</v>
      </c>
      <c r="AY121" s="2" t="s">
        <v>67</v>
      </c>
      <c r="AZ121" s="15" t="s">
        <v>476</v>
      </c>
      <c r="BA121" s="48"/>
      <c r="BB121" s="13"/>
    </row>
    <row r="122" spans="1:54" ht="42" customHeight="1" thickTop="1" thickBot="1">
      <c r="A122" s="6" t="s">
        <v>342</v>
      </c>
      <c r="B122" s="1" t="s">
        <v>345</v>
      </c>
      <c r="C122" s="1" t="s">
        <v>346</v>
      </c>
      <c r="D122" s="2" t="s">
        <v>56</v>
      </c>
      <c r="E122" s="3">
        <v>13</v>
      </c>
      <c r="F122" s="4">
        <v>0.75</v>
      </c>
      <c r="G122" s="3">
        <v>13</v>
      </c>
      <c r="H122" s="4">
        <v>0.75</v>
      </c>
      <c r="I122" s="2"/>
      <c r="J122" s="2"/>
      <c r="K122" s="2">
        <f t="shared" si="66"/>
        <v>0</v>
      </c>
      <c r="L122" s="2">
        <f t="shared" si="67"/>
        <v>0</v>
      </c>
      <c r="M122" s="2"/>
      <c r="N122" s="2"/>
      <c r="O122" s="2"/>
      <c r="P122" s="2"/>
      <c r="Q122" s="2">
        <v>0.5</v>
      </c>
      <c r="R122" s="2"/>
      <c r="S122" s="2"/>
      <c r="T122" s="2">
        <v>1</v>
      </c>
      <c r="U122" s="2"/>
      <c r="V122" s="2">
        <f t="shared" si="69"/>
        <v>1.5</v>
      </c>
      <c r="W122" s="2">
        <v>1.5</v>
      </c>
      <c r="X122" s="2">
        <f t="shared" si="70"/>
        <v>1.5</v>
      </c>
      <c r="Y122" s="3">
        <f t="shared" si="71"/>
        <v>5</v>
      </c>
      <c r="Z122" s="5">
        <f t="shared" si="72"/>
        <v>0.75</v>
      </c>
      <c r="AA122" s="5">
        <f t="shared" si="73"/>
        <v>5.75</v>
      </c>
      <c r="AB122" s="2">
        <f t="shared" si="74"/>
        <v>5.75</v>
      </c>
      <c r="AC122" s="6"/>
      <c r="AD122" s="4"/>
      <c r="AE122" s="2">
        <f t="shared" si="75"/>
        <v>0</v>
      </c>
      <c r="AF122" s="2">
        <f t="shared" si="76"/>
        <v>0</v>
      </c>
      <c r="AG122" s="2">
        <f t="shared" si="77"/>
        <v>0</v>
      </c>
      <c r="AH122" s="6"/>
      <c r="AI122" s="4"/>
      <c r="AJ122" s="2">
        <f t="shared" si="78"/>
        <v>0</v>
      </c>
      <c r="AK122" s="2">
        <f t="shared" si="79"/>
        <v>0</v>
      </c>
      <c r="AL122" s="2">
        <f t="shared" si="65"/>
        <v>0</v>
      </c>
      <c r="AM122" s="2">
        <f t="shared" si="80"/>
        <v>0</v>
      </c>
      <c r="AN122" s="2">
        <f t="shared" si="81"/>
        <v>0</v>
      </c>
      <c r="AO122" s="2"/>
      <c r="AP122" s="2"/>
      <c r="AQ122" s="2">
        <f t="shared" si="82"/>
        <v>0</v>
      </c>
      <c r="AR122" s="2"/>
      <c r="AS122" s="2">
        <f t="shared" si="85"/>
        <v>0</v>
      </c>
      <c r="AT122" s="2">
        <f t="shared" si="83"/>
        <v>5.75</v>
      </c>
      <c r="AU122" s="2">
        <f t="shared" si="84"/>
        <v>5.75</v>
      </c>
      <c r="AV122" s="2">
        <f t="shared" si="68"/>
        <v>7.25</v>
      </c>
      <c r="AW122" s="1" t="s">
        <v>345</v>
      </c>
      <c r="AX122" s="1" t="s">
        <v>346</v>
      </c>
      <c r="AY122" s="2" t="s">
        <v>56</v>
      </c>
      <c r="AZ122" s="15" t="s">
        <v>386</v>
      </c>
      <c r="BA122" s="13"/>
      <c r="BB122" s="13"/>
    </row>
    <row r="123" spans="1:54" ht="42" customHeight="1" thickTop="1" thickBot="1">
      <c r="A123" s="6" t="s">
        <v>344</v>
      </c>
      <c r="B123" s="1" t="s">
        <v>65</v>
      </c>
      <c r="C123" s="1" t="s">
        <v>66</v>
      </c>
      <c r="D123" s="2" t="s">
        <v>67</v>
      </c>
      <c r="E123" s="3">
        <v>14</v>
      </c>
      <c r="F123" s="4">
        <v>0.25</v>
      </c>
      <c r="G123" s="3">
        <v>14</v>
      </c>
      <c r="H123" s="4">
        <v>0.25</v>
      </c>
      <c r="I123" s="2"/>
      <c r="J123" s="2"/>
      <c r="K123" s="2">
        <f t="shared" si="66"/>
        <v>0</v>
      </c>
      <c r="L123" s="2">
        <f t="shared" si="67"/>
        <v>0</v>
      </c>
      <c r="M123" s="2"/>
      <c r="N123" s="2"/>
      <c r="O123" s="2"/>
      <c r="P123" s="2"/>
      <c r="Q123" s="2">
        <v>0.5</v>
      </c>
      <c r="R123" s="2">
        <v>0.5</v>
      </c>
      <c r="S123" s="2"/>
      <c r="T123" s="2"/>
      <c r="U123" s="2"/>
      <c r="V123" s="2">
        <f t="shared" si="69"/>
        <v>1</v>
      </c>
      <c r="W123" s="2">
        <v>1</v>
      </c>
      <c r="X123" s="2">
        <f t="shared" si="70"/>
        <v>1</v>
      </c>
      <c r="Y123" s="3">
        <f t="shared" si="71"/>
        <v>6</v>
      </c>
      <c r="Z123" s="5">
        <f t="shared" si="72"/>
        <v>0.25</v>
      </c>
      <c r="AA123" s="5">
        <f t="shared" si="73"/>
        <v>6.25</v>
      </c>
      <c r="AB123" s="2">
        <f t="shared" si="74"/>
        <v>6.25</v>
      </c>
      <c r="AC123" s="6"/>
      <c r="AD123" s="2"/>
      <c r="AE123" s="2">
        <f t="shared" si="75"/>
        <v>0</v>
      </c>
      <c r="AF123" s="2">
        <f t="shared" si="76"/>
        <v>0</v>
      </c>
      <c r="AG123" s="2">
        <f t="shared" si="77"/>
        <v>0</v>
      </c>
      <c r="AH123" s="6"/>
      <c r="AI123" s="2"/>
      <c r="AJ123" s="2">
        <f t="shared" si="78"/>
        <v>0</v>
      </c>
      <c r="AK123" s="2">
        <f t="shared" si="79"/>
        <v>0</v>
      </c>
      <c r="AL123" s="2">
        <f t="shared" si="65"/>
        <v>0</v>
      </c>
      <c r="AM123" s="2">
        <f t="shared" si="80"/>
        <v>0</v>
      </c>
      <c r="AN123" s="2">
        <f t="shared" si="81"/>
        <v>0</v>
      </c>
      <c r="AO123" s="2"/>
      <c r="AP123" s="2"/>
      <c r="AQ123" s="2">
        <f t="shared" si="82"/>
        <v>0</v>
      </c>
      <c r="AR123" s="2"/>
      <c r="AS123" s="2">
        <f t="shared" si="85"/>
        <v>0</v>
      </c>
      <c r="AT123" s="2">
        <f t="shared" si="83"/>
        <v>6.25</v>
      </c>
      <c r="AU123" s="2">
        <f t="shared" si="84"/>
        <v>6.25</v>
      </c>
      <c r="AV123" s="2">
        <f t="shared" si="68"/>
        <v>7.25</v>
      </c>
      <c r="AW123" s="38" t="s">
        <v>65</v>
      </c>
      <c r="AX123" s="38" t="s">
        <v>66</v>
      </c>
      <c r="AY123" s="38" t="s">
        <v>67</v>
      </c>
      <c r="AZ123" s="16" t="s">
        <v>474</v>
      </c>
      <c r="BA123" s="46" t="s">
        <v>475</v>
      </c>
      <c r="BB123" s="13"/>
    </row>
    <row r="124" spans="1:54" ht="42" customHeight="1" thickTop="1" thickBot="1">
      <c r="A124" s="6" t="s">
        <v>347</v>
      </c>
      <c r="B124" s="1" t="s">
        <v>314</v>
      </c>
      <c r="C124" s="1" t="s">
        <v>315</v>
      </c>
      <c r="D124" s="2" t="s">
        <v>56</v>
      </c>
      <c r="E124" s="3">
        <v>12</v>
      </c>
      <c r="F124" s="4">
        <v>0.75</v>
      </c>
      <c r="G124" s="3">
        <v>10</v>
      </c>
      <c r="H124" s="4">
        <v>0.75</v>
      </c>
      <c r="I124" s="2"/>
      <c r="J124" s="2"/>
      <c r="K124" s="2">
        <f t="shared" si="66"/>
        <v>0</v>
      </c>
      <c r="L124" s="2">
        <f t="shared" si="67"/>
        <v>0</v>
      </c>
      <c r="M124" s="2">
        <v>2</v>
      </c>
      <c r="N124" s="2"/>
      <c r="O124" s="2"/>
      <c r="P124" s="2"/>
      <c r="Q124" s="2">
        <v>0.5</v>
      </c>
      <c r="R124" s="2"/>
      <c r="S124" s="2"/>
      <c r="T124" s="2"/>
      <c r="U124" s="2"/>
      <c r="V124" s="2">
        <f t="shared" si="69"/>
        <v>2.5</v>
      </c>
      <c r="W124" s="2">
        <v>2.5</v>
      </c>
      <c r="X124" s="2">
        <f t="shared" si="70"/>
        <v>2.5</v>
      </c>
      <c r="Y124" s="3">
        <f t="shared" si="71"/>
        <v>2</v>
      </c>
      <c r="Z124" s="5">
        <f t="shared" si="72"/>
        <v>0.75</v>
      </c>
      <c r="AA124" s="5">
        <f t="shared" si="73"/>
        <v>2.75</v>
      </c>
      <c r="AB124" s="2">
        <f t="shared" si="74"/>
        <v>2.75</v>
      </c>
      <c r="AC124" s="6" t="s">
        <v>57</v>
      </c>
      <c r="AD124" s="4">
        <v>0.5</v>
      </c>
      <c r="AE124" s="2">
        <f t="shared" si="75"/>
        <v>2.5</v>
      </c>
      <c r="AF124" s="2">
        <f t="shared" si="76"/>
        <v>1.25</v>
      </c>
      <c r="AG124" s="2">
        <f t="shared" si="77"/>
        <v>1.25</v>
      </c>
      <c r="AH124" s="6" t="s">
        <v>71</v>
      </c>
      <c r="AI124" s="4">
        <v>0.25</v>
      </c>
      <c r="AJ124" s="2">
        <f t="shared" si="78"/>
        <v>6.25</v>
      </c>
      <c r="AK124" s="2">
        <f t="shared" si="79"/>
        <v>1.5625</v>
      </c>
      <c r="AL124" s="2">
        <f t="shared" si="65"/>
        <v>1</v>
      </c>
      <c r="AM124" s="2">
        <f t="shared" si="80"/>
        <v>2.25</v>
      </c>
      <c r="AN124" s="2">
        <f t="shared" si="81"/>
        <v>2</v>
      </c>
      <c r="AO124" s="2"/>
      <c r="AP124" s="2"/>
      <c r="AQ124" s="2">
        <f t="shared" si="82"/>
        <v>0</v>
      </c>
      <c r="AR124" s="2"/>
      <c r="AS124" s="2">
        <f t="shared" si="85"/>
        <v>0</v>
      </c>
      <c r="AT124" s="2">
        <f t="shared" si="83"/>
        <v>4.75</v>
      </c>
      <c r="AU124" s="2">
        <f t="shared" si="84"/>
        <v>4.75</v>
      </c>
      <c r="AV124" s="2">
        <f t="shared" si="68"/>
        <v>7.25</v>
      </c>
      <c r="AW124" s="1" t="s">
        <v>314</v>
      </c>
      <c r="AX124" s="1" t="s">
        <v>315</v>
      </c>
      <c r="AY124" s="2" t="s">
        <v>56</v>
      </c>
      <c r="AZ124" s="15" t="s">
        <v>382</v>
      </c>
      <c r="BA124" s="13"/>
      <c r="BB124" s="13"/>
    </row>
    <row r="125" spans="1:54" ht="42" customHeight="1" thickTop="1" thickBot="1">
      <c r="A125" s="6" t="s">
        <v>349</v>
      </c>
      <c r="B125" s="1" t="s">
        <v>360</v>
      </c>
      <c r="C125" s="1" t="s">
        <v>130</v>
      </c>
      <c r="D125" s="2" t="s">
        <v>56</v>
      </c>
      <c r="E125" s="3">
        <v>13</v>
      </c>
      <c r="F125" s="4">
        <v>0.5</v>
      </c>
      <c r="G125" s="3">
        <v>13</v>
      </c>
      <c r="H125" s="4">
        <v>0.5</v>
      </c>
      <c r="I125" s="2"/>
      <c r="J125" s="2"/>
      <c r="K125" s="2">
        <f t="shared" si="66"/>
        <v>0</v>
      </c>
      <c r="L125" s="2">
        <f t="shared" si="67"/>
        <v>0</v>
      </c>
      <c r="M125" s="2"/>
      <c r="N125" s="2"/>
      <c r="O125" s="2"/>
      <c r="P125" s="2"/>
      <c r="Q125" s="2">
        <v>0.5</v>
      </c>
      <c r="R125" s="2"/>
      <c r="S125" s="2"/>
      <c r="T125" s="2">
        <v>1</v>
      </c>
      <c r="U125" s="2"/>
      <c r="V125" s="2">
        <f t="shared" si="69"/>
        <v>1.5</v>
      </c>
      <c r="W125" s="2">
        <v>1.5</v>
      </c>
      <c r="X125" s="2">
        <f t="shared" si="70"/>
        <v>1.5</v>
      </c>
      <c r="Y125" s="3">
        <f t="shared" si="71"/>
        <v>5</v>
      </c>
      <c r="Z125" s="5">
        <f t="shared" si="72"/>
        <v>0.5</v>
      </c>
      <c r="AA125" s="5">
        <f t="shared" si="73"/>
        <v>5.5</v>
      </c>
      <c r="AB125" s="2">
        <f t="shared" si="74"/>
        <v>5.5</v>
      </c>
      <c r="AC125" s="6"/>
      <c r="AD125" s="4"/>
      <c r="AE125" s="2">
        <f t="shared" si="75"/>
        <v>0</v>
      </c>
      <c r="AF125" s="2">
        <f t="shared" si="76"/>
        <v>0</v>
      </c>
      <c r="AG125" s="2">
        <f t="shared" si="77"/>
        <v>0</v>
      </c>
      <c r="AH125" s="6" t="s">
        <v>61</v>
      </c>
      <c r="AI125" s="4"/>
      <c r="AJ125" s="2">
        <f t="shared" si="78"/>
        <v>1</v>
      </c>
      <c r="AK125" s="2">
        <f t="shared" si="79"/>
        <v>0.25</v>
      </c>
      <c r="AL125" s="2">
        <f t="shared" si="65"/>
        <v>0.25</v>
      </c>
      <c r="AM125" s="2">
        <f t="shared" si="80"/>
        <v>0.25</v>
      </c>
      <c r="AN125" s="2">
        <f t="shared" si="81"/>
        <v>0.25</v>
      </c>
      <c r="AO125" s="2"/>
      <c r="AP125" s="2"/>
      <c r="AQ125" s="2">
        <f t="shared" si="82"/>
        <v>0</v>
      </c>
      <c r="AR125" s="2"/>
      <c r="AS125" s="2">
        <f t="shared" si="85"/>
        <v>0</v>
      </c>
      <c r="AT125" s="2">
        <f t="shared" si="83"/>
        <v>5.75</v>
      </c>
      <c r="AU125" s="2">
        <f t="shared" si="84"/>
        <v>5.75</v>
      </c>
      <c r="AV125" s="2">
        <f t="shared" si="68"/>
        <v>7.25</v>
      </c>
      <c r="AW125" s="1" t="s">
        <v>360</v>
      </c>
      <c r="AX125" s="1" t="s">
        <v>130</v>
      </c>
      <c r="AY125" s="2" t="s">
        <v>56</v>
      </c>
      <c r="AZ125" s="15" t="s">
        <v>436</v>
      </c>
      <c r="BA125" s="13"/>
      <c r="BB125" s="13"/>
    </row>
    <row r="126" spans="1:54" ht="42" customHeight="1" thickTop="1" thickBot="1">
      <c r="A126" s="6" t="s">
        <v>352</v>
      </c>
      <c r="B126" s="1" t="s">
        <v>368</v>
      </c>
      <c r="C126" s="1" t="s">
        <v>315</v>
      </c>
      <c r="D126" s="2" t="s">
        <v>67</v>
      </c>
      <c r="E126" s="3">
        <v>12</v>
      </c>
      <c r="F126" s="4">
        <v>0.75</v>
      </c>
      <c r="G126" s="3">
        <v>12</v>
      </c>
      <c r="H126" s="4">
        <v>0.75</v>
      </c>
      <c r="I126" s="2"/>
      <c r="J126" s="2"/>
      <c r="K126" s="2">
        <f t="shared" si="66"/>
        <v>0</v>
      </c>
      <c r="L126" s="2">
        <f t="shared" si="67"/>
        <v>0</v>
      </c>
      <c r="M126" s="2"/>
      <c r="N126" s="2"/>
      <c r="O126" s="2"/>
      <c r="P126" s="2"/>
      <c r="Q126" s="2">
        <v>0.5</v>
      </c>
      <c r="R126" s="2"/>
      <c r="S126" s="2"/>
      <c r="T126" s="2"/>
      <c r="U126" s="2"/>
      <c r="V126" s="2">
        <f t="shared" si="69"/>
        <v>0.5</v>
      </c>
      <c r="W126" s="2">
        <v>0.5</v>
      </c>
      <c r="X126" s="2">
        <f t="shared" si="70"/>
        <v>0.5</v>
      </c>
      <c r="Y126" s="3">
        <f t="shared" si="71"/>
        <v>4</v>
      </c>
      <c r="Z126" s="5">
        <f t="shared" si="72"/>
        <v>0.75</v>
      </c>
      <c r="AA126" s="5">
        <f t="shared" si="73"/>
        <v>4.75</v>
      </c>
      <c r="AB126" s="2">
        <f t="shared" si="74"/>
        <v>4.75</v>
      </c>
      <c r="AC126" s="6" t="s">
        <v>60</v>
      </c>
      <c r="AD126" s="4">
        <v>0.25</v>
      </c>
      <c r="AE126" s="2">
        <f t="shared" si="75"/>
        <v>3.25</v>
      </c>
      <c r="AF126" s="2">
        <f t="shared" si="76"/>
        <v>1.625</v>
      </c>
      <c r="AG126" s="2">
        <f t="shared" si="77"/>
        <v>1.625</v>
      </c>
      <c r="AH126" s="6"/>
      <c r="AI126" s="4"/>
      <c r="AJ126" s="2">
        <f t="shared" si="78"/>
        <v>0</v>
      </c>
      <c r="AK126" s="2">
        <f t="shared" si="79"/>
        <v>0</v>
      </c>
      <c r="AL126" s="2">
        <f t="shared" si="65"/>
        <v>0</v>
      </c>
      <c r="AM126" s="2">
        <f t="shared" si="80"/>
        <v>1.625</v>
      </c>
      <c r="AN126" s="2">
        <f t="shared" si="81"/>
        <v>1.625</v>
      </c>
      <c r="AO126" s="2"/>
      <c r="AP126" s="2"/>
      <c r="AQ126" s="2">
        <f t="shared" si="82"/>
        <v>0</v>
      </c>
      <c r="AR126" s="2"/>
      <c r="AS126" s="2">
        <f t="shared" si="85"/>
        <v>0</v>
      </c>
      <c r="AT126" s="2">
        <f t="shared" si="83"/>
        <v>6.375</v>
      </c>
      <c r="AU126" s="2">
        <f t="shared" si="84"/>
        <v>6.375</v>
      </c>
      <c r="AV126" s="2">
        <f t="shared" si="68"/>
        <v>6.875</v>
      </c>
      <c r="AW126" s="1" t="s">
        <v>368</v>
      </c>
      <c r="AX126" s="1" t="s">
        <v>315</v>
      </c>
      <c r="AY126" s="2" t="s">
        <v>67</v>
      </c>
      <c r="AZ126" s="15" t="s">
        <v>386</v>
      </c>
      <c r="BA126" s="13"/>
      <c r="BB126" s="13"/>
    </row>
    <row r="127" spans="1:54" ht="42" customHeight="1" thickTop="1" thickBot="1">
      <c r="A127" s="6" t="s">
        <v>355</v>
      </c>
      <c r="B127" s="1" t="s">
        <v>362</v>
      </c>
      <c r="C127" s="1" t="s">
        <v>130</v>
      </c>
      <c r="D127" s="2" t="s">
        <v>67</v>
      </c>
      <c r="E127" s="3">
        <v>14</v>
      </c>
      <c r="F127" s="4">
        <v>0.25</v>
      </c>
      <c r="G127" s="3">
        <v>13</v>
      </c>
      <c r="H127" s="4">
        <v>0.5</v>
      </c>
      <c r="I127" s="2"/>
      <c r="J127" s="2"/>
      <c r="K127" s="2">
        <f t="shared" si="66"/>
        <v>0</v>
      </c>
      <c r="L127" s="2">
        <f t="shared" si="67"/>
        <v>0</v>
      </c>
      <c r="M127" s="2"/>
      <c r="N127" s="2"/>
      <c r="O127" s="2"/>
      <c r="P127" s="2"/>
      <c r="Q127" s="2">
        <v>0.5</v>
      </c>
      <c r="R127" s="2"/>
      <c r="S127" s="2"/>
      <c r="T127" s="2"/>
      <c r="U127" s="2"/>
      <c r="V127" s="2">
        <f t="shared" si="69"/>
        <v>0.5</v>
      </c>
      <c r="W127" s="2">
        <v>0.5</v>
      </c>
      <c r="X127" s="2">
        <f t="shared" si="70"/>
        <v>0.5</v>
      </c>
      <c r="Y127" s="3">
        <f t="shared" si="71"/>
        <v>5</v>
      </c>
      <c r="Z127" s="5">
        <f t="shared" si="72"/>
        <v>0.5</v>
      </c>
      <c r="AA127" s="5">
        <f t="shared" si="73"/>
        <v>5.5</v>
      </c>
      <c r="AB127" s="2">
        <f t="shared" si="74"/>
        <v>5.5</v>
      </c>
      <c r="AC127" s="6"/>
      <c r="AD127" s="4"/>
      <c r="AE127" s="2">
        <f t="shared" si="75"/>
        <v>0</v>
      </c>
      <c r="AF127" s="2">
        <f t="shared" si="76"/>
        <v>0</v>
      </c>
      <c r="AG127" s="2">
        <f t="shared" si="77"/>
        <v>0</v>
      </c>
      <c r="AH127" s="6"/>
      <c r="AI127" s="4"/>
      <c r="AJ127" s="2">
        <f t="shared" si="78"/>
        <v>0</v>
      </c>
      <c r="AK127" s="2">
        <f t="shared" si="79"/>
        <v>0</v>
      </c>
      <c r="AL127" s="2">
        <f t="shared" si="65"/>
        <v>0</v>
      </c>
      <c r="AM127" s="2">
        <f t="shared" si="80"/>
        <v>0</v>
      </c>
      <c r="AN127" s="2">
        <f t="shared" si="81"/>
        <v>0</v>
      </c>
      <c r="AO127" s="2"/>
      <c r="AP127" s="2"/>
      <c r="AQ127" s="2">
        <f t="shared" si="82"/>
        <v>0</v>
      </c>
      <c r="AR127" s="2"/>
      <c r="AS127" s="2">
        <f t="shared" si="85"/>
        <v>0</v>
      </c>
      <c r="AT127" s="2">
        <f t="shared" si="83"/>
        <v>5.5</v>
      </c>
      <c r="AU127" s="2">
        <f t="shared" si="84"/>
        <v>5.5</v>
      </c>
      <c r="AV127" s="2">
        <f t="shared" si="68"/>
        <v>6</v>
      </c>
      <c r="AW127" s="1" t="s">
        <v>362</v>
      </c>
      <c r="AX127" s="1" t="s">
        <v>130</v>
      </c>
      <c r="AY127" s="2" t="s">
        <v>67</v>
      </c>
      <c r="AZ127" s="15" t="s">
        <v>448</v>
      </c>
      <c r="BA127" s="13"/>
      <c r="BB127" s="13"/>
    </row>
    <row r="128" spans="1:54" ht="42" customHeight="1" thickTop="1" thickBot="1">
      <c r="A128" s="6" t="s">
        <v>357</v>
      </c>
      <c r="B128" s="1" t="s">
        <v>182</v>
      </c>
      <c r="C128" s="1" t="s">
        <v>183</v>
      </c>
      <c r="D128" s="2" t="s">
        <v>56</v>
      </c>
      <c r="E128" s="3">
        <v>11</v>
      </c>
      <c r="F128" s="4">
        <v>0.25</v>
      </c>
      <c r="G128" s="3">
        <v>9</v>
      </c>
      <c r="H128" s="4">
        <v>0.75</v>
      </c>
      <c r="I128" s="2"/>
      <c r="J128" s="2">
        <v>2.5</v>
      </c>
      <c r="K128" s="2">
        <f t="shared" si="66"/>
        <v>2.5</v>
      </c>
      <c r="L128" s="2">
        <f t="shared" si="67"/>
        <v>2.5</v>
      </c>
      <c r="M128" s="2"/>
      <c r="N128" s="2"/>
      <c r="O128" s="2"/>
      <c r="P128" s="2"/>
      <c r="Q128" s="2">
        <v>0.5</v>
      </c>
      <c r="R128" s="2"/>
      <c r="S128" s="2"/>
      <c r="T128" s="2">
        <v>1</v>
      </c>
      <c r="U128" s="2"/>
      <c r="V128" s="2">
        <f t="shared" si="69"/>
        <v>4</v>
      </c>
      <c r="W128" s="2">
        <v>4</v>
      </c>
      <c r="X128" s="2">
        <f t="shared" si="70"/>
        <v>4</v>
      </c>
      <c r="Y128" s="3">
        <f t="shared" si="71"/>
        <v>1</v>
      </c>
      <c r="Z128" s="5">
        <f t="shared" si="72"/>
        <v>0.75</v>
      </c>
      <c r="AA128" s="5">
        <f t="shared" si="73"/>
        <v>1.75</v>
      </c>
      <c r="AB128" s="2">
        <f t="shared" si="74"/>
        <v>1.75</v>
      </c>
      <c r="AC128" s="6"/>
      <c r="AD128" s="4"/>
      <c r="AE128" s="2">
        <f t="shared" si="75"/>
        <v>0</v>
      </c>
      <c r="AF128" s="2">
        <f t="shared" si="76"/>
        <v>0</v>
      </c>
      <c r="AG128" s="2">
        <f t="shared" si="77"/>
        <v>0</v>
      </c>
      <c r="AH128" s="6"/>
      <c r="AI128" s="4">
        <v>0.5</v>
      </c>
      <c r="AJ128" s="2">
        <f t="shared" si="78"/>
        <v>0.5</v>
      </c>
      <c r="AK128" s="2">
        <f t="shared" si="79"/>
        <v>0.125</v>
      </c>
      <c r="AL128" s="2">
        <f t="shared" si="65"/>
        <v>0.125</v>
      </c>
      <c r="AM128" s="2">
        <f t="shared" si="80"/>
        <v>0.125</v>
      </c>
      <c r="AN128" s="2">
        <f t="shared" si="81"/>
        <v>0.125</v>
      </c>
      <c r="AO128" s="2"/>
      <c r="AP128" s="2"/>
      <c r="AQ128" s="2">
        <f t="shared" si="82"/>
        <v>0</v>
      </c>
      <c r="AR128" s="2"/>
      <c r="AS128" s="2">
        <f t="shared" si="85"/>
        <v>0</v>
      </c>
      <c r="AT128" s="2">
        <f t="shared" si="83"/>
        <v>1.875</v>
      </c>
      <c r="AU128" s="2">
        <f t="shared" si="84"/>
        <v>1.875</v>
      </c>
      <c r="AV128" s="2">
        <f t="shared" si="68"/>
        <v>5.875</v>
      </c>
      <c r="AW128" s="1" t="s">
        <v>182</v>
      </c>
      <c r="AX128" s="1" t="s">
        <v>183</v>
      </c>
      <c r="AY128" s="2" t="s">
        <v>56</v>
      </c>
      <c r="AZ128" s="15" t="s">
        <v>426</v>
      </c>
      <c r="BA128" s="15" t="s">
        <v>427</v>
      </c>
      <c r="BB128" s="13"/>
    </row>
    <row r="129" spans="1:54" ht="42" customHeight="1" thickTop="1" thickBot="1">
      <c r="A129" s="6" t="s">
        <v>359</v>
      </c>
      <c r="B129" s="1" t="s">
        <v>234</v>
      </c>
      <c r="C129" s="1" t="s">
        <v>235</v>
      </c>
      <c r="D129" s="2" t="s">
        <v>67</v>
      </c>
      <c r="E129" s="3">
        <v>12</v>
      </c>
      <c r="F129" s="4">
        <v>0.25</v>
      </c>
      <c r="G129" s="3">
        <v>9</v>
      </c>
      <c r="H129" s="4">
        <v>0.25</v>
      </c>
      <c r="I129" s="2"/>
      <c r="J129" s="2">
        <v>2.5</v>
      </c>
      <c r="K129" s="2">
        <f t="shared" si="66"/>
        <v>2.5</v>
      </c>
      <c r="L129" s="2">
        <f t="shared" si="67"/>
        <v>2.5</v>
      </c>
      <c r="M129" s="2"/>
      <c r="N129" s="2"/>
      <c r="O129" s="2"/>
      <c r="P129" s="2"/>
      <c r="Q129" s="2">
        <v>0.5</v>
      </c>
      <c r="R129" s="2">
        <v>0.5</v>
      </c>
      <c r="S129" s="2"/>
      <c r="T129" s="2"/>
      <c r="U129" s="2"/>
      <c r="V129" s="2">
        <f t="shared" si="69"/>
        <v>3.5</v>
      </c>
      <c r="W129" s="2">
        <v>3.5</v>
      </c>
      <c r="X129" s="2">
        <f t="shared" si="70"/>
        <v>3.5</v>
      </c>
      <c r="Y129" s="3">
        <f t="shared" si="71"/>
        <v>1</v>
      </c>
      <c r="Z129" s="5">
        <f t="shared" si="72"/>
        <v>0.25</v>
      </c>
      <c r="AA129" s="5">
        <f t="shared" si="73"/>
        <v>1.25</v>
      </c>
      <c r="AB129" s="2">
        <f t="shared" si="74"/>
        <v>1.25</v>
      </c>
      <c r="AC129" s="6"/>
      <c r="AD129" s="4"/>
      <c r="AE129" s="2">
        <f t="shared" si="75"/>
        <v>0</v>
      </c>
      <c r="AF129" s="2">
        <f t="shared" si="76"/>
        <v>0</v>
      </c>
      <c r="AG129" s="2">
        <f t="shared" si="77"/>
        <v>0</v>
      </c>
      <c r="AH129" s="6"/>
      <c r="AI129" s="4"/>
      <c r="AJ129" s="2">
        <f t="shared" si="78"/>
        <v>0</v>
      </c>
      <c r="AK129" s="2">
        <f t="shared" si="79"/>
        <v>0</v>
      </c>
      <c r="AL129" s="2">
        <f t="shared" si="65"/>
        <v>0</v>
      </c>
      <c r="AM129" s="2">
        <f t="shared" si="80"/>
        <v>0</v>
      </c>
      <c r="AN129" s="2">
        <f t="shared" si="81"/>
        <v>0</v>
      </c>
      <c r="AO129" s="2"/>
      <c r="AP129" s="2"/>
      <c r="AQ129" s="2">
        <f t="shared" si="82"/>
        <v>0</v>
      </c>
      <c r="AR129" s="2"/>
      <c r="AS129" s="2">
        <f t="shared" si="85"/>
        <v>0</v>
      </c>
      <c r="AT129" s="2">
        <f t="shared" si="83"/>
        <v>1.25</v>
      </c>
      <c r="AU129" s="2">
        <f t="shared" si="84"/>
        <v>1.25</v>
      </c>
      <c r="AV129" s="2">
        <f t="shared" si="68"/>
        <v>4.75</v>
      </c>
      <c r="AW129" s="1" t="s">
        <v>234</v>
      </c>
      <c r="AX129" s="1" t="s">
        <v>235</v>
      </c>
      <c r="AY129" s="2" t="s">
        <v>67</v>
      </c>
      <c r="AZ129" s="15" t="s">
        <v>404</v>
      </c>
      <c r="BA129" s="15" t="s">
        <v>390</v>
      </c>
      <c r="BB129" s="13"/>
    </row>
    <row r="130" spans="1:54" ht="42" customHeight="1" thickTop="1" thickBot="1">
      <c r="A130" s="6" t="s">
        <v>361</v>
      </c>
      <c r="B130" s="1" t="s">
        <v>328</v>
      </c>
      <c r="C130" s="1" t="s">
        <v>160</v>
      </c>
      <c r="D130" s="2" t="s">
        <v>67</v>
      </c>
      <c r="E130" s="3">
        <v>11</v>
      </c>
      <c r="F130" s="4">
        <v>0.5</v>
      </c>
      <c r="G130" s="3">
        <v>11</v>
      </c>
      <c r="H130" s="4">
        <v>0.5</v>
      </c>
      <c r="I130" s="2"/>
      <c r="J130" s="2"/>
      <c r="K130" s="2">
        <f t="shared" si="66"/>
        <v>0</v>
      </c>
      <c r="L130" s="2">
        <f t="shared" si="67"/>
        <v>0</v>
      </c>
      <c r="M130" s="2"/>
      <c r="N130" s="2"/>
      <c r="O130" s="2"/>
      <c r="P130" s="2"/>
      <c r="Q130" s="2">
        <v>0.5</v>
      </c>
      <c r="R130" s="2">
        <v>0.5</v>
      </c>
      <c r="S130" s="2"/>
      <c r="T130" s="2"/>
      <c r="U130" s="2"/>
      <c r="V130" s="2">
        <f t="shared" si="69"/>
        <v>1</v>
      </c>
      <c r="W130" s="2">
        <v>1</v>
      </c>
      <c r="X130" s="2">
        <f t="shared" si="70"/>
        <v>1</v>
      </c>
      <c r="Y130" s="3">
        <f t="shared" si="71"/>
        <v>3</v>
      </c>
      <c r="Z130" s="5">
        <f t="shared" si="72"/>
        <v>0.5</v>
      </c>
      <c r="AA130" s="5">
        <f t="shared" si="73"/>
        <v>3.5</v>
      </c>
      <c r="AB130" s="2">
        <f t="shared" si="74"/>
        <v>3.5</v>
      </c>
      <c r="AC130" s="6"/>
      <c r="AD130" s="4"/>
      <c r="AE130" s="2">
        <f t="shared" si="75"/>
        <v>0</v>
      </c>
      <c r="AF130" s="2">
        <f t="shared" si="76"/>
        <v>0</v>
      </c>
      <c r="AG130" s="2">
        <f t="shared" si="77"/>
        <v>0</v>
      </c>
      <c r="AH130" s="6"/>
      <c r="AI130" s="4"/>
      <c r="AJ130" s="2">
        <f t="shared" si="78"/>
        <v>0</v>
      </c>
      <c r="AK130" s="2">
        <f t="shared" si="79"/>
        <v>0</v>
      </c>
      <c r="AL130" s="2">
        <f t="shared" si="65"/>
        <v>0</v>
      </c>
      <c r="AM130" s="2">
        <f t="shared" si="80"/>
        <v>0</v>
      </c>
      <c r="AN130" s="2">
        <f t="shared" si="81"/>
        <v>0</v>
      </c>
      <c r="AO130" s="2"/>
      <c r="AP130" s="2"/>
      <c r="AQ130" s="2">
        <f t="shared" si="82"/>
        <v>0</v>
      </c>
      <c r="AR130" s="2"/>
      <c r="AS130" s="2">
        <f t="shared" si="85"/>
        <v>0</v>
      </c>
      <c r="AT130" s="2">
        <f t="shared" si="83"/>
        <v>3.5</v>
      </c>
      <c r="AU130" s="2">
        <f t="shared" si="84"/>
        <v>3.5</v>
      </c>
      <c r="AV130" s="2">
        <f t="shared" si="68"/>
        <v>4.5</v>
      </c>
      <c r="AW130" s="1" t="s">
        <v>328</v>
      </c>
      <c r="AX130" s="1" t="s">
        <v>160</v>
      </c>
      <c r="AY130" s="2" t="s">
        <v>67</v>
      </c>
      <c r="AZ130" s="15" t="s">
        <v>384</v>
      </c>
      <c r="BA130" s="13"/>
      <c r="BB130" s="13"/>
    </row>
    <row r="131" spans="1:54" ht="42" customHeight="1" thickTop="1" thickBot="1">
      <c r="A131" s="6" t="s">
        <v>363</v>
      </c>
      <c r="B131" s="1" t="s">
        <v>311</v>
      </c>
      <c r="C131" s="1" t="s">
        <v>312</v>
      </c>
      <c r="D131" s="2" t="s">
        <v>56</v>
      </c>
      <c r="E131" s="3">
        <v>10</v>
      </c>
      <c r="F131" s="4">
        <v>0.5</v>
      </c>
      <c r="G131" s="3">
        <v>10</v>
      </c>
      <c r="H131" s="4">
        <v>0.5</v>
      </c>
      <c r="I131" s="2"/>
      <c r="J131" s="2"/>
      <c r="K131" s="2">
        <f t="shared" si="66"/>
        <v>0</v>
      </c>
      <c r="L131" s="2">
        <f t="shared" si="67"/>
        <v>0</v>
      </c>
      <c r="M131" s="2"/>
      <c r="N131" s="2"/>
      <c r="O131" s="2"/>
      <c r="P131" s="2"/>
      <c r="Q131" s="2">
        <v>0.5</v>
      </c>
      <c r="R131" s="2"/>
      <c r="S131" s="2"/>
      <c r="T131" s="2">
        <v>1</v>
      </c>
      <c r="U131" s="2"/>
      <c r="V131" s="2">
        <f t="shared" si="69"/>
        <v>1.5</v>
      </c>
      <c r="W131" s="2">
        <v>1.5</v>
      </c>
      <c r="X131" s="2">
        <f t="shared" si="70"/>
        <v>1.5</v>
      </c>
      <c r="Y131" s="3">
        <f t="shared" si="71"/>
        <v>2</v>
      </c>
      <c r="Z131" s="5">
        <f t="shared" si="72"/>
        <v>0.5</v>
      </c>
      <c r="AA131" s="5">
        <f t="shared" si="73"/>
        <v>2.5</v>
      </c>
      <c r="AB131" s="2">
        <f t="shared" si="74"/>
        <v>2.5</v>
      </c>
      <c r="AC131" s="6"/>
      <c r="AD131" s="4">
        <v>0.5</v>
      </c>
      <c r="AE131" s="2">
        <f t="shared" si="75"/>
        <v>0.5</v>
      </c>
      <c r="AF131" s="2">
        <f t="shared" si="76"/>
        <v>0.25</v>
      </c>
      <c r="AG131" s="2">
        <f t="shared" si="77"/>
        <v>0.25</v>
      </c>
      <c r="AH131" s="6"/>
      <c r="AI131" s="4"/>
      <c r="AJ131" s="2">
        <f t="shared" si="78"/>
        <v>0</v>
      </c>
      <c r="AK131" s="2"/>
      <c r="AL131" s="2">
        <f t="shared" si="65"/>
        <v>0</v>
      </c>
      <c r="AM131" s="2">
        <f t="shared" si="80"/>
        <v>0.25</v>
      </c>
      <c r="AN131" s="2">
        <f t="shared" si="81"/>
        <v>0.25</v>
      </c>
      <c r="AO131" s="2"/>
      <c r="AP131" s="2"/>
      <c r="AQ131" s="2">
        <f t="shared" si="82"/>
        <v>0</v>
      </c>
      <c r="AR131" s="2"/>
      <c r="AS131" s="2">
        <f t="shared" si="85"/>
        <v>0</v>
      </c>
      <c r="AT131" s="2">
        <f t="shared" si="83"/>
        <v>2.75</v>
      </c>
      <c r="AU131" s="2">
        <f t="shared" si="84"/>
        <v>2.75</v>
      </c>
      <c r="AV131" s="2">
        <f t="shared" ref="AV131:AV135" si="86">X131+AU131</f>
        <v>4.25</v>
      </c>
      <c r="AW131" s="1" t="s">
        <v>311</v>
      </c>
      <c r="AX131" s="1" t="s">
        <v>312</v>
      </c>
      <c r="AY131" s="2" t="s">
        <v>56</v>
      </c>
      <c r="AZ131" s="15" t="s">
        <v>451</v>
      </c>
      <c r="BA131" s="13"/>
      <c r="BB131" s="13"/>
    </row>
    <row r="132" spans="1:54" ht="42" customHeight="1" thickTop="1" thickBot="1">
      <c r="A132" s="6" t="s">
        <v>365</v>
      </c>
      <c r="B132" s="1" t="s">
        <v>267</v>
      </c>
      <c r="C132" s="1" t="s">
        <v>100</v>
      </c>
      <c r="D132" s="2" t="s">
        <v>67</v>
      </c>
      <c r="E132" s="3">
        <v>11</v>
      </c>
      <c r="F132" s="4">
        <v>0.75</v>
      </c>
      <c r="G132" s="3">
        <v>11</v>
      </c>
      <c r="H132" s="4">
        <v>0.75</v>
      </c>
      <c r="I132" s="2"/>
      <c r="J132" s="2"/>
      <c r="K132" s="2">
        <f t="shared" si="66"/>
        <v>0</v>
      </c>
      <c r="L132" s="2">
        <f t="shared" si="67"/>
        <v>0</v>
      </c>
      <c r="M132" s="2"/>
      <c r="N132" s="2"/>
      <c r="O132" s="2"/>
      <c r="P132" s="2"/>
      <c r="Q132" s="2">
        <v>0.5</v>
      </c>
      <c r="R132" s="2"/>
      <c r="S132" s="2"/>
      <c r="T132" s="2"/>
      <c r="U132" s="2"/>
      <c r="V132" s="2">
        <f t="shared" si="69"/>
        <v>0.5</v>
      </c>
      <c r="W132" s="2">
        <v>0.5</v>
      </c>
      <c r="X132" s="2">
        <f t="shared" si="70"/>
        <v>0.5</v>
      </c>
      <c r="Y132" s="3">
        <f t="shared" si="71"/>
        <v>3</v>
      </c>
      <c r="Z132" s="5">
        <f t="shared" si="72"/>
        <v>0.75</v>
      </c>
      <c r="AA132" s="5">
        <f t="shared" si="73"/>
        <v>3.75</v>
      </c>
      <c r="AB132" s="2">
        <f t="shared" si="74"/>
        <v>3.75</v>
      </c>
      <c r="AC132" s="6"/>
      <c r="AD132" s="4"/>
      <c r="AE132" s="2">
        <f t="shared" si="75"/>
        <v>0</v>
      </c>
      <c r="AF132" s="2">
        <f t="shared" si="76"/>
        <v>0</v>
      </c>
      <c r="AG132" s="2">
        <f t="shared" si="77"/>
        <v>0</v>
      </c>
      <c r="AH132" s="6"/>
      <c r="AI132" s="4"/>
      <c r="AJ132" s="2">
        <f t="shared" si="78"/>
        <v>0</v>
      </c>
      <c r="AK132" s="2">
        <f>AJ132*0.25</f>
        <v>0</v>
      </c>
      <c r="AL132" s="2">
        <f t="shared" si="65"/>
        <v>0</v>
      </c>
      <c r="AM132" s="2">
        <f t="shared" si="80"/>
        <v>0</v>
      </c>
      <c r="AN132" s="2">
        <f t="shared" si="81"/>
        <v>0</v>
      </c>
      <c r="AO132" s="2"/>
      <c r="AP132" s="2"/>
      <c r="AQ132" s="2">
        <f t="shared" si="82"/>
        <v>0</v>
      </c>
      <c r="AR132" s="2"/>
      <c r="AS132" s="2">
        <f t="shared" si="85"/>
        <v>0</v>
      </c>
      <c r="AT132" s="2">
        <f t="shared" si="83"/>
        <v>3.75</v>
      </c>
      <c r="AU132" s="2">
        <f t="shared" si="84"/>
        <v>3.75</v>
      </c>
      <c r="AV132" s="2">
        <f t="shared" si="86"/>
        <v>4.25</v>
      </c>
      <c r="AW132" s="1" t="s">
        <v>267</v>
      </c>
      <c r="AX132" s="1" t="s">
        <v>100</v>
      </c>
      <c r="AY132" s="2" t="s">
        <v>67</v>
      </c>
      <c r="AZ132" s="45" t="s">
        <v>445</v>
      </c>
      <c r="BA132" s="15" t="s">
        <v>448</v>
      </c>
      <c r="BB132" s="13"/>
    </row>
    <row r="133" spans="1:54" ht="42" customHeight="1" thickTop="1" thickBot="1">
      <c r="A133" s="29" t="s">
        <v>367</v>
      </c>
      <c r="B133" s="1" t="s">
        <v>199</v>
      </c>
      <c r="C133" s="1" t="s">
        <v>148</v>
      </c>
      <c r="D133" s="2" t="s">
        <v>56</v>
      </c>
      <c r="E133" s="3">
        <v>16</v>
      </c>
      <c r="F133" s="4">
        <v>0.75</v>
      </c>
      <c r="G133" s="3">
        <v>8</v>
      </c>
      <c r="H133" s="4">
        <v>0.75</v>
      </c>
      <c r="I133" s="2"/>
      <c r="J133" s="2">
        <v>2.5</v>
      </c>
      <c r="K133" s="2">
        <f t="shared" si="66"/>
        <v>2.5</v>
      </c>
      <c r="L133" s="2">
        <f t="shared" si="67"/>
        <v>2.5</v>
      </c>
      <c r="M133" s="2"/>
      <c r="N133" s="2"/>
      <c r="O133" s="2"/>
      <c r="P133" s="2"/>
      <c r="Q133" s="2">
        <v>0.5</v>
      </c>
      <c r="R133" s="2"/>
      <c r="S133" s="2"/>
      <c r="T133" s="2"/>
      <c r="U133" s="2"/>
      <c r="V133" s="2">
        <f t="shared" ref="V133:V135" si="87">L133+M133+N133+O133+P133+Q133+R133+S133+T133+U133</f>
        <v>3</v>
      </c>
      <c r="W133" s="2">
        <v>3</v>
      </c>
      <c r="X133" s="2">
        <f t="shared" ref="X133:X135" si="88">IF(W133&gt;11,11,W133)</f>
        <v>3</v>
      </c>
      <c r="Y133" s="3">
        <f t="shared" si="71"/>
        <v>0</v>
      </c>
      <c r="Z133" s="5">
        <f t="shared" si="72"/>
        <v>0.75</v>
      </c>
      <c r="AA133" s="5">
        <f t="shared" ref="AA133:AA135" si="89">Y133+Z133</f>
        <v>0.75</v>
      </c>
      <c r="AB133" s="2">
        <f t="shared" ref="AB133:AB135" si="90">IF(AA133&gt;11,11,AA133)</f>
        <v>0.75</v>
      </c>
      <c r="AC133" s="6"/>
      <c r="AD133" s="4"/>
      <c r="AE133" s="2">
        <f t="shared" ref="AE133:AE135" si="91">AC133+AD133</f>
        <v>0</v>
      </c>
      <c r="AF133" s="2">
        <f t="shared" ref="AF133:AF135" si="92">AE133*0.5</f>
        <v>0</v>
      </c>
      <c r="AG133" s="2">
        <f t="shared" ref="AG133:AG135" si="93">IF(AF133&gt;2,2,AF133)</f>
        <v>0</v>
      </c>
      <c r="AH133" s="6"/>
      <c r="AI133" s="4"/>
      <c r="AJ133" s="2">
        <f t="shared" ref="AJ133:AJ135" si="94">AH133+AI133</f>
        <v>0</v>
      </c>
      <c r="AK133" s="2">
        <f>AJ133*0.25</f>
        <v>0</v>
      </c>
      <c r="AL133" s="2">
        <f t="shared" si="65"/>
        <v>0</v>
      </c>
      <c r="AM133" s="2">
        <f t="shared" ref="AM133:AM135" si="95">AG133+AL133</f>
        <v>0</v>
      </c>
      <c r="AN133" s="2">
        <f t="shared" ref="AN133:AN135" si="96">IF(AM133&gt;2,2,AM133)</f>
        <v>0</v>
      </c>
      <c r="AO133" s="2"/>
      <c r="AP133" s="2"/>
      <c r="AQ133" s="2">
        <f t="shared" si="82"/>
        <v>0</v>
      </c>
      <c r="AR133" s="2"/>
      <c r="AS133" s="2">
        <f t="shared" si="85"/>
        <v>0</v>
      </c>
      <c r="AT133" s="2">
        <f t="shared" ref="AT133:AT135" si="97">AB133+AN133+AS133</f>
        <v>0.75</v>
      </c>
      <c r="AU133" s="2">
        <f t="shared" ref="AU133:AU135" si="98">IF(AT133&gt;14,14,AT133)</f>
        <v>0.75</v>
      </c>
      <c r="AV133" s="2">
        <f t="shared" si="86"/>
        <v>3.75</v>
      </c>
      <c r="AW133" s="1" t="s">
        <v>199</v>
      </c>
      <c r="AX133" s="1" t="s">
        <v>148</v>
      </c>
      <c r="AY133" s="2" t="s">
        <v>56</v>
      </c>
      <c r="AZ133" s="15" t="s">
        <v>422</v>
      </c>
      <c r="BA133" s="13"/>
      <c r="BB133" s="49"/>
    </row>
    <row r="134" spans="1:54" ht="42" customHeight="1" thickTop="1" thickBot="1">
      <c r="A134" s="29" t="s">
        <v>369</v>
      </c>
      <c r="B134" s="1" t="s">
        <v>296</v>
      </c>
      <c r="C134" s="1" t="s">
        <v>168</v>
      </c>
      <c r="D134" s="2" t="s">
        <v>67</v>
      </c>
      <c r="E134" s="3">
        <v>10</v>
      </c>
      <c r="F134" s="4">
        <v>0.75</v>
      </c>
      <c r="G134" s="3">
        <v>10</v>
      </c>
      <c r="H134" s="4">
        <v>0.75</v>
      </c>
      <c r="I134" s="2"/>
      <c r="J134" s="2"/>
      <c r="K134" s="2">
        <f t="shared" si="66"/>
        <v>0</v>
      </c>
      <c r="L134" s="2">
        <f t="shared" si="67"/>
        <v>0</v>
      </c>
      <c r="M134" s="2"/>
      <c r="N134" s="2"/>
      <c r="O134" s="2"/>
      <c r="P134" s="2"/>
      <c r="Q134" s="2">
        <v>0.5</v>
      </c>
      <c r="R134" s="2">
        <v>0.5</v>
      </c>
      <c r="S134" s="2"/>
      <c r="T134" s="2"/>
      <c r="U134" s="2"/>
      <c r="V134" s="2">
        <f t="shared" si="87"/>
        <v>1</v>
      </c>
      <c r="W134" s="2">
        <v>1</v>
      </c>
      <c r="X134" s="2">
        <f t="shared" si="88"/>
        <v>1</v>
      </c>
      <c r="Y134" s="3">
        <f t="shared" si="71"/>
        <v>2</v>
      </c>
      <c r="Z134" s="5">
        <f t="shared" si="72"/>
        <v>0.75</v>
      </c>
      <c r="AA134" s="5">
        <f t="shared" si="89"/>
        <v>2.75</v>
      </c>
      <c r="AB134" s="2">
        <f t="shared" si="90"/>
        <v>2.75</v>
      </c>
      <c r="AC134" s="6"/>
      <c r="AD134" s="4"/>
      <c r="AE134" s="2">
        <f t="shared" si="91"/>
        <v>0</v>
      </c>
      <c r="AF134" s="2">
        <f t="shared" si="92"/>
        <v>0</v>
      </c>
      <c r="AG134" s="2">
        <f t="shared" si="93"/>
        <v>0</v>
      </c>
      <c r="AH134" s="6"/>
      <c r="AI134" s="4"/>
      <c r="AJ134" s="2">
        <f t="shared" si="94"/>
        <v>0</v>
      </c>
      <c r="AK134" s="2">
        <f>AJ134*0.25</f>
        <v>0</v>
      </c>
      <c r="AL134" s="2">
        <f t="shared" si="65"/>
        <v>0</v>
      </c>
      <c r="AM134" s="2">
        <f t="shared" si="95"/>
        <v>0</v>
      </c>
      <c r="AN134" s="2">
        <f t="shared" si="96"/>
        <v>0</v>
      </c>
      <c r="AO134" s="2"/>
      <c r="AP134" s="2"/>
      <c r="AQ134" s="2">
        <f t="shared" si="82"/>
        <v>0</v>
      </c>
      <c r="AR134" s="2"/>
      <c r="AS134" s="2">
        <f t="shared" si="85"/>
        <v>0</v>
      </c>
      <c r="AT134" s="2">
        <f t="shared" si="97"/>
        <v>2.75</v>
      </c>
      <c r="AU134" s="2">
        <f t="shared" si="98"/>
        <v>2.75</v>
      </c>
      <c r="AV134" s="2">
        <f t="shared" si="86"/>
        <v>3.75</v>
      </c>
      <c r="AW134" s="1" t="s">
        <v>296</v>
      </c>
      <c r="AX134" s="1" t="s">
        <v>168</v>
      </c>
      <c r="AY134" s="2" t="s">
        <v>67</v>
      </c>
      <c r="AZ134" s="15" t="s">
        <v>411</v>
      </c>
      <c r="BA134" s="13"/>
      <c r="BB134" s="49"/>
    </row>
    <row r="135" spans="1:54" ht="42" customHeight="1" thickTop="1" thickBot="1">
      <c r="A135" s="29" t="s">
        <v>370</v>
      </c>
      <c r="B135" s="1" t="s">
        <v>335</v>
      </c>
      <c r="C135" s="1" t="s">
        <v>89</v>
      </c>
      <c r="D135" s="2" t="s">
        <v>56</v>
      </c>
      <c r="E135" s="3">
        <v>14</v>
      </c>
      <c r="F135" s="4">
        <v>0.5</v>
      </c>
      <c r="G135" s="3">
        <v>6</v>
      </c>
      <c r="H135" s="4">
        <v>0</v>
      </c>
      <c r="I135" s="2"/>
      <c r="J135" s="2"/>
      <c r="K135" s="2">
        <f t="shared" si="66"/>
        <v>0</v>
      </c>
      <c r="L135" s="2">
        <f t="shared" si="67"/>
        <v>0</v>
      </c>
      <c r="M135" s="2">
        <v>2</v>
      </c>
      <c r="N135" s="2"/>
      <c r="O135" s="2"/>
      <c r="P135" s="2"/>
      <c r="Q135" s="2">
        <v>0.5</v>
      </c>
      <c r="R135" s="2"/>
      <c r="S135" s="2"/>
      <c r="T135" s="2"/>
      <c r="U135" s="2"/>
      <c r="V135" s="2">
        <f t="shared" si="87"/>
        <v>2.5</v>
      </c>
      <c r="W135" s="2">
        <v>2.5</v>
      </c>
      <c r="X135" s="2">
        <f t="shared" si="88"/>
        <v>2.5</v>
      </c>
      <c r="Y135" s="3">
        <v>0</v>
      </c>
      <c r="Z135" s="5">
        <f t="shared" si="72"/>
        <v>0</v>
      </c>
      <c r="AA135" s="5">
        <f t="shared" si="89"/>
        <v>0</v>
      </c>
      <c r="AB135" s="2">
        <f t="shared" si="90"/>
        <v>0</v>
      </c>
      <c r="AC135" s="6"/>
      <c r="AD135" s="4"/>
      <c r="AE135" s="2">
        <f t="shared" si="91"/>
        <v>0</v>
      </c>
      <c r="AF135" s="2">
        <f t="shared" si="92"/>
        <v>0</v>
      </c>
      <c r="AG135" s="2">
        <f t="shared" si="93"/>
        <v>0</v>
      </c>
      <c r="AH135" s="6"/>
      <c r="AI135" s="4"/>
      <c r="AJ135" s="2">
        <f t="shared" si="94"/>
        <v>0</v>
      </c>
      <c r="AK135" s="2">
        <f>AJ135*0.25</f>
        <v>0</v>
      </c>
      <c r="AL135" s="2">
        <f t="shared" si="65"/>
        <v>0</v>
      </c>
      <c r="AM135" s="2">
        <f t="shared" si="95"/>
        <v>0</v>
      </c>
      <c r="AN135" s="2">
        <f t="shared" si="96"/>
        <v>0</v>
      </c>
      <c r="AO135" s="2"/>
      <c r="AP135" s="2"/>
      <c r="AQ135" s="2">
        <f t="shared" si="82"/>
        <v>0</v>
      </c>
      <c r="AR135" s="2"/>
      <c r="AS135" s="2">
        <f t="shared" si="85"/>
        <v>0</v>
      </c>
      <c r="AT135" s="2">
        <f t="shared" si="97"/>
        <v>0</v>
      </c>
      <c r="AU135" s="2">
        <f t="shared" si="98"/>
        <v>0</v>
      </c>
      <c r="AV135" s="2">
        <f t="shared" si="86"/>
        <v>2.5</v>
      </c>
      <c r="AW135" s="1" t="s">
        <v>335</v>
      </c>
      <c r="AX135" s="1" t="s">
        <v>89</v>
      </c>
      <c r="AY135" s="2" t="s">
        <v>56</v>
      </c>
      <c r="AZ135" s="45" t="s">
        <v>393</v>
      </c>
      <c r="BA135" s="13"/>
      <c r="BB135" s="49"/>
    </row>
    <row r="136" spans="1:54" ht="42" customHeight="1" thickTop="1">
      <c r="B136" s="18" t="s">
        <v>486</v>
      </c>
    </row>
    <row r="137" spans="1:54" ht="42" customHeight="1">
      <c r="B137" s="18" t="s">
        <v>487</v>
      </c>
    </row>
  </sheetData>
  <autoFilter ref="A5:BB5">
    <sortState ref="A6:BB136">
      <sortCondition descending="1" ref="AV5"/>
    </sortState>
  </autoFilter>
  <mergeCells count="27">
    <mergeCell ref="AZ2:AZ4"/>
    <mergeCell ref="B1:AV1"/>
    <mergeCell ref="A2:A4"/>
    <mergeCell ref="B2:B4"/>
    <mergeCell ref="C2:C4"/>
    <mergeCell ref="D2:D4"/>
    <mergeCell ref="E2:E4"/>
    <mergeCell ref="F2:F4"/>
    <mergeCell ref="G2:G4"/>
    <mergeCell ref="H2:H4"/>
    <mergeCell ref="I2:U2"/>
    <mergeCell ref="BA2:BA4"/>
    <mergeCell ref="BB2:BB4"/>
    <mergeCell ref="AV2:AV4"/>
    <mergeCell ref="I3:L3"/>
    <mergeCell ref="Y3:AB3"/>
    <mergeCell ref="AC3:AN3"/>
    <mergeCell ref="AO3:AS3"/>
    <mergeCell ref="V2:V4"/>
    <mergeCell ref="W2:W4"/>
    <mergeCell ref="X2:X4"/>
    <mergeCell ref="Y2:AQ2"/>
    <mergeCell ref="AT2:AT4"/>
    <mergeCell ref="AU2:AU4"/>
    <mergeCell ref="AW2:AW4"/>
    <mergeCell ref="AX2:AX4"/>
    <mergeCell ref="AY2:AY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="75" zoomScaleNormal="100" zoomScaleSheetLayoutView="75" workbookViewId="0">
      <selection activeCell="F24" sqref="F24"/>
    </sheetView>
  </sheetViews>
  <sheetFormatPr defaultRowHeight="45" customHeight="1"/>
  <cols>
    <col min="2" max="2" width="23.42578125" customWidth="1"/>
    <col min="3" max="3" width="40.85546875" style="28" customWidth="1"/>
    <col min="4" max="4" width="32" style="28" customWidth="1"/>
    <col min="5" max="5" width="28.7109375" customWidth="1"/>
    <col min="6" max="6" width="35.85546875" customWidth="1"/>
    <col min="7" max="7" width="25.28515625" customWidth="1"/>
    <col min="8" max="8" width="36.85546875" customWidth="1"/>
  </cols>
  <sheetData>
    <row r="1" spans="1:8" ht="45" customHeight="1" thickTop="1" thickBot="1">
      <c r="A1" s="19"/>
      <c r="B1" s="20" t="s">
        <v>488</v>
      </c>
      <c r="C1" s="21" t="s">
        <v>489</v>
      </c>
      <c r="D1" s="21" t="s">
        <v>490</v>
      </c>
      <c r="E1" s="22" t="s">
        <v>491</v>
      </c>
      <c r="F1" s="22" t="s">
        <v>492</v>
      </c>
      <c r="G1" s="22" t="s">
        <v>493</v>
      </c>
      <c r="H1" s="22" t="s">
        <v>494</v>
      </c>
    </row>
    <row r="2" spans="1:8" ht="45" customHeight="1" thickTop="1" thickBot="1">
      <c r="A2" s="23" t="s">
        <v>495</v>
      </c>
      <c r="B2" s="24" t="s">
        <v>459</v>
      </c>
      <c r="C2" s="25" t="s">
        <v>496</v>
      </c>
      <c r="D2" s="26"/>
      <c r="E2" s="27"/>
      <c r="F2" s="27"/>
      <c r="G2" s="27"/>
      <c r="H2" s="27"/>
    </row>
    <row r="3" spans="1:8" ht="45" customHeight="1" thickTop="1" thickBot="1">
      <c r="A3" s="23" t="s">
        <v>495</v>
      </c>
      <c r="B3" s="24" t="s">
        <v>388</v>
      </c>
      <c r="C3" s="26" t="s">
        <v>497</v>
      </c>
      <c r="D3" s="26"/>
      <c r="E3" s="27"/>
      <c r="F3" s="27"/>
      <c r="G3" s="27"/>
      <c r="H3" s="27"/>
    </row>
    <row r="4" spans="1:8" ht="45" customHeight="1" thickTop="1" thickBot="1">
      <c r="A4" s="23" t="s">
        <v>498</v>
      </c>
      <c r="B4" s="24" t="s">
        <v>452</v>
      </c>
      <c r="C4" s="26" t="s">
        <v>499</v>
      </c>
      <c r="D4" s="26" t="s">
        <v>500</v>
      </c>
      <c r="E4" s="27"/>
      <c r="F4" s="27"/>
      <c r="G4" s="27"/>
      <c r="H4" s="27"/>
    </row>
    <row r="5" spans="1:8" ht="45" customHeight="1" thickTop="1" thickBot="1">
      <c r="A5" s="23" t="s">
        <v>498</v>
      </c>
      <c r="B5" s="24" t="s">
        <v>430</v>
      </c>
      <c r="C5" s="26" t="s">
        <v>501</v>
      </c>
      <c r="D5" s="26" t="s">
        <v>502</v>
      </c>
      <c r="E5" s="27"/>
      <c r="F5" s="27"/>
      <c r="G5" s="27"/>
      <c r="H5" s="27"/>
    </row>
    <row r="6" spans="1:8" ht="45" customHeight="1" thickTop="1" thickBot="1">
      <c r="A6" s="23" t="s">
        <v>498</v>
      </c>
      <c r="B6" s="24" t="s">
        <v>407</v>
      </c>
      <c r="C6" s="26" t="s">
        <v>503</v>
      </c>
      <c r="D6" s="26"/>
      <c r="E6" s="27"/>
      <c r="F6" s="27"/>
      <c r="G6" s="27"/>
      <c r="H6" s="27"/>
    </row>
    <row r="7" spans="1:8" ht="45" customHeight="1" thickTop="1" thickBot="1">
      <c r="A7" s="23" t="s">
        <v>498</v>
      </c>
      <c r="B7" s="24" t="s">
        <v>414</v>
      </c>
      <c r="C7" s="26" t="s">
        <v>504</v>
      </c>
      <c r="D7" s="26"/>
      <c r="E7" s="27"/>
      <c r="F7" s="27"/>
      <c r="G7" s="27"/>
      <c r="H7" s="27"/>
    </row>
    <row r="8" spans="1:8" ht="45" customHeight="1" thickTop="1" thickBot="1">
      <c r="A8" s="23" t="s">
        <v>498</v>
      </c>
      <c r="B8" s="24" t="s">
        <v>433</v>
      </c>
      <c r="C8" s="26" t="s">
        <v>505</v>
      </c>
      <c r="D8" s="26" t="s">
        <v>506</v>
      </c>
      <c r="E8" s="27"/>
      <c r="F8" s="27"/>
      <c r="G8" s="27"/>
      <c r="H8" s="27"/>
    </row>
    <row r="9" spans="1:8" ht="45" customHeight="1" thickTop="1" thickBot="1">
      <c r="A9" s="23" t="s">
        <v>498</v>
      </c>
      <c r="B9" s="24" t="s">
        <v>436</v>
      </c>
      <c r="C9" s="26" t="s">
        <v>507</v>
      </c>
      <c r="D9" s="26" t="s">
        <v>508</v>
      </c>
      <c r="E9" s="27" t="s">
        <v>509</v>
      </c>
      <c r="F9" s="27" t="s">
        <v>510</v>
      </c>
      <c r="G9" s="27" t="s">
        <v>511</v>
      </c>
      <c r="H9" s="27"/>
    </row>
    <row r="10" spans="1:8" ht="45" customHeight="1" thickTop="1" thickBot="1">
      <c r="A10" s="23" t="s">
        <v>498</v>
      </c>
      <c r="B10" s="24" t="s">
        <v>410</v>
      </c>
      <c r="C10" s="26" t="s">
        <v>512</v>
      </c>
      <c r="D10" s="26" t="s">
        <v>513</v>
      </c>
      <c r="E10" s="27" t="s">
        <v>514</v>
      </c>
      <c r="F10" s="27"/>
      <c r="G10" s="27"/>
      <c r="H10" s="27"/>
    </row>
    <row r="11" spans="1:8" ht="45" customHeight="1" thickTop="1" thickBot="1">
      <c r="A11" s="23" t="s">
        <v>498</v>
      </c>
      <c r="B11" s="24" t="s">
        <v>457</v>
      </c>
      <c r="C11" s="26" t="s">
        <v>515</v>
      </c>
      <c r="D11" s="26" t="s">
        <v>500</v>
      </c>
      <c r="E11" s="27"/>
      <c r="F11" s="27"/>
      <c r="G11" s="27"/>
      <c r="H11" s="27"/>
    </row>
    <row r="12" spans="1:8" ht="45" customHeight="1" thickTop="1" thickBot="1">
      <c r="A12" s="23" t="s">
        <v>498</v>
      </c>
      <c r="B12" s="24" t="s">
        <v>441</v>
      </c>
      <c r="C12" s="26" t="s">
        <v>516</v>
      </c>
      <c r="D12" s="26"/>
      <c r="E12" s="27"/>
      <c r="F12" s="27"/>
      <c r="G12" s="27"/>
      <c r="H12" s="27"/>
    </row>
    <row r="13" spans="1:8" ht="45" customHeight="1" thickTop="1" thickBot="1">
      <c r="A13" s="23" t="s">
        <v>498</v>
      </c>
      <c r="B13" s="24" t="s">
        <v>392</v>
      </c>
      <c r="C13" s="26" t="s">
        <v>517</v>
      </c>
      <c r="D13" s="26" t="s">
        <v>518</v>
      </c>
      <c r="E13" s="27" t="s">
        <v>519</v>
      </c>
      <c r="F13" s="27" t="s">
        <v>520</v>
      </c>
      <c r="G13" s="27"/>
      <c r="H13" s="27"/>
    </row>
    <row r="14" spans="1:8" ht="45" customHeight="1" thickTop="1" thickBot="1">
      <c r="A14" s="23" t="s">
        <v>498</v>
      </c>
      <c r="B14" s="24" t="s">
        <v>398</v>
      </c>
      <c r="C14" s="26" t="s">
        <v>521</v>
      </c>
      <c r="D14" s="26" t="s">
        <v>522</v>
      </c>
      <c r="E14" s="27"/>
      <c r="F14" s="27"/>
      <c r="G14" s="27"/>
      <c r="H14" s="27"/>
    </row>
    <row r="15" spans="1:8" ht="45" customHeight="1" thickTop="1" thickBot="1">
      <c r="A15" s="23" t="s">
        <v>498</v>
      </c>
      <c r="B15" s="24" t="s">
        <v>446</v>
      </c>
      <c r="C15" s="26" t="s">
        <v>523</v>
      </c>
      <c r="D15" s="26" t="s">
        <v>500</v>
      </c>
      <c r="E15" s="27"/>
      <c r="F15" s="27"/>
      <c r="G15" s="27"/>
      <c r="H15" s="27"/>
    </row>
    <row r="16" spans="1:8" ht="45" customHeight="1" thickTop="1" thickBot="1">
      <c r="A16" s="23" t="s">
        <v>498</v>
      </c>
      <c r="B16" s="24" t="s">
        <v>439</v>
      </c>
      <c r="C16" s="26" t="s">
        <v>524</v>
      </c>
      <c r="D16" s="26" t="s">
        <v>525</v>
      </c>
      <c r="E16" s="27"/>
      <c r="F16" s="27"/>
      <c r="G16" s="27"/>
      <c r="H16" s="27"/>
    </row>
    <row r="17" spans="1:8" ht="45" customHeight="1" thickTop="1" thickBot="1">
      <c r="A17" s="23" t="s">
        <v>498</v>
      </c>
      <c r="B17" s="24" t="s">
        <v>422</v>
      </c>
      <c r="C17" s="26" t="s">
        <v>526</v>
      </c>
      <c r="D17" s="26" t="s">
        <v>527</v>
      </c>
      <c r="E17" s="27" t="s">
        <v>528</v>
      </c>
      <c r="F17" s="27"/>
      <c r="G17" s="27"/>
      <c r="H17" s="27"/>
    </row>
    <row r="18" spans="1:8" ht="45" customHeight="1" thickTop="1" thickBot="1">
      <c r="A18" s="23" t="s">
        <v>498</v>
      </c>
      <c r="B18" s="24" t="s">
        <v>461</v>
      </c>
      <c r="C18" s="26" t="s">
        <v>529</v>
      </c>
      <c r="D18" s="26"/>
      <c r="E18" s="27"/>
      <c r="F18" s="27"/>
      <c r="G18" s="27"/>
      <c r="H18" s="27"/>
    </row>
    <row r="19" spans="1:8" ht="45" customHeight="1" thickTop="1" thickBot="1">
      <c r="A19" s="23" t="s">
        <v>498</v>
      </c>
      <c r="B19" s="24" t="s">
        <v>377</v>
      </c>
      <c r="C19" s="26" t="s">
        <v>530</v>
      </c>
      <c r="D19" s="26"/>
      <c r="E19" s="27"/>
      <c r="F19" s="27"/>
      <c r="G19" s="27"/>
      <c r="H19" s="27"/>
    </row>
    <row r="20" spans="1:8" ht="45" customHeight="1" thickTop="1" thickBot="1">
      <c r="A20" s="23" t="s">
        <v>498</v>
      </c>
      <c r="B20" s="24" t="s">
        <v>454</v>
      </c>
      <c r="C20" s="26" t="s">
        <v>531</v>
      </c>
      <c r="D20" s="26"/>
      <c r="E20" s="27"/>
      <c r="F20" s="27"/>
      <c r="G20" s="27"/>
      <c r="H20" s="27"/>
    </row>
    <row r="21" spans="1:8" ht="45" customHeight="1" thickTop="1" thickBot="1">
      <c r="A21" s="23" t="s">
        <v>498</v>
      </c>
      <c r="B21" s="24" t="s">
        <v>400</v>
      </c>
      <c r="C21" s="26" t="s">
        <v>532</v>
      </c>
      <c r="D21" s="26" t="s">
        <v>533</v>
      </c>
      <c r="E21" s="27"/>
      <c r="F21" s="27"/>
      <c r="G21" s="27"/>
      <c r="H21" s="27"/>
    </row>
    <row r="22" spans="1:8" ht="45" customHeight="1" thickTop="1" thickBot="1">
      <c r="A22" s="23" t="s">
        <v>498</v>
      </c>
      <c r="B22" s="24" t="s">
        <v>440</v>
      </c>
      <c r="C22" s="26" t="s">
        <v>534</v>
      </c>
      <c r="E22" s="27"/>
      <c r="F22" s="27"/>
      <c r="G22" s="27"/>
      <c r="H22" s="27"/>
    </row>
    <row r="23" spans="1:8" ht="45" customHeight="1" thickTop="1" thickBot="1">
      <c r="A23" s="23" t="s">
        <v>498</v>
      </c>
      <c r="B23" s="24" t="s">
        <v>438</v>
      </c>
      <c r="C23" s="26" t="s">
        <v>535</v>
      </c>
      <c r="D23" s="26"/>
      <c r="E23" s="27"/>
      <c r="F23" s="27"/>
      <c r="G23" s="27"/>
      <c r="H23" s="27"/>
    </row>
    <row r="24" spans="1:8" ht="45" customHeight="1" thickTop="1" thickBot="1">
      <c r="A24" s="23" t="s">
        <v>498</v>
      </c>
      <c r="B24" s="24" t="s">
        <v>386</v>
      </c>
      <c r="C24" s="26" t="s">
        <v>536</v>
      </c>
      <c r="D24" s="26" t="s">
        <v>537</v>
      </c>
      <c r="E24" s="27" t="s">
        <v>538</v>
      </c>
      <c r="F24" s="27"/>
      <c r="G24" s="27"/>
      <c r="H24" s="27"/>
    </row>
    <row r="25" spans="1:8" ht="45" customHeight="1" thickTop="1" thickBot="1">
      <c r="A25" s="23" t="s">
        <v>498</v>
      </c>
      <c r="B25" s="24" t="s">
        <v>395</v>
      </c>
      <c r="C25" s="26" t="s">
        <v>539</v>
      </c>
      <c r="D25" s="26"/>
      <c r="E25" s="27"/>
      <c r="F25" s="27"/>
      <c r="G25" s="27"/>
      <c r="H25" s="27"/>
    </row>
    <row r="26" spans="1:8" ht="45" customHeight="1" thickTop="1" thickBot="1">
      <c r="A26" s="23" t="s">
        <v>498</v>
      </c>
      <c r="B26" s="24" t="s">
        <v>393</v>
      </c>
      <c r="C26" s="26" t="s">
        <v>517</v>
      </c>
      <c r="D26" s="26" t="s">
        <v>512</v>
      </c>
      <c r="E26" s="27" t="s">
        <v>513</v>
      </c>
      <c r="F26" s="27" t="s">
        <v>540</v>
      </c>
      <c r="G26" s="27" t="s">
        <v>541</v>
      </c>
      <c r="H26" s="27"/>
    </row>
    <row r="27" spans="1:8" ht="45" customHeight="1" thickTop="1" thickBot="1">
      <c r="A27" s="23" t="s">
        <v>498</v>
      </c>
      <c r="B27" s="24" t="s">
        <v>394</v>
      </c>
      <c r="C27" s="26" t="s">
        <v>542</v>
      </c>
      <c r="D27" s="26"/>
      <c r="E27" s="27"/>
      <c r="F27" s="27"/>
      <c r="G27" s="27"/>
      <c r="H27" s="27"/>
    </row>
    <row r="28" spans="1:8" ht="45" customHeight="1" thickTop="1" thickBot="1">
      <c r="A28" s="23" t="s">
        <v>498</v>
      </c>
      <c r="B28" s="24" t="s">
        <v>460</v>
      </c>
      <c r="C28" s="26" t="s">
        <v>543</v>
      </c>
      <c r="D28" s="26"/>
      <c r="E28" s="27"/>
      <c r="F28" s="27"/>
      <c r="G28" s="27"/>
      <c r="H28" s="27"/>
    </row>
    <row r="29" spans="1:8" ht="45" customHeight="1" thickTop="1" thickBot="1">
      <c r="A29" s="23" t="s">
        <v>498</v>
      </c>
      <c r="B29" s="24" t="s">
        <v>412</v>
      </c>
      <c r="C29" s="26" t="s">
        <v>544</v>
      </c>
      <c r="D29" s="26"/>
      <c r="E29" s="27"/>
      <c r="F29" s="27"/>
      <c r="G29" s="27"/>
      <c r="H29" s="27"/>
    </row>
    <row r="30" spans="1:8" ht="45" customHeight="1" thickTop="1" thickBot="1">
      <c r="A30" s="23" t="s">
        <v>545</v>
      </c>
      <c r="B30" s="24" t="s">
        <v>406</v>
      </c>
      <c r="C30" s="26" t="s">
        <v>546</v>
      </c>
      <c r="D30" s="26"/>
      <c r="E30" s="27"/>
      <c r="F30" s="27"/>
      <c r="G30" s="27"/>
      <c r="H30" s="27"/>
    </row>
    <row r="31" spans="1:8" ht="45" customHeight="1" thickTop="1" thickBot="1">
      <c r="A31" s="23" t="s">
        <v>545</v>
      </c>
      <c r="B31" s="24" t="s">
        <v>415</v>
      </c>
      <c r="C31" s="26" t="s">
        <v>547</v>
      </c>
      <c r="D31" s="26"/>
      <c r="E31" s="27"/>
      <c r="F31" s="27"/>
      <c r="G31" s="27"/>
      <c r="H31" s="27"/>
    </row>
    <row r="32" spans="1:8" ht="45" customHeight="1" thickTop="1" thickBot="1">
      <c r="A32" s="23" t="s">
        <v>545</v>
      </c>
      <c r="B32" s="24" t="s">
        <v>424</v>
      </c>
      <c r="C32" s="26" t="s">
        <v>548</v>
      </c>
      <c r="D32" s="26"/>
      <c r="E32" s="27"/>
      <c r="F32" s="27"/>
      <c r="G32" s="27"/>
      <c r="H32" s="27"/>
    </row>
    <row r="33" spans="1:8" ht="45" customHeight="1" thickTop="1" thickBot="1">
      <c r="A33" s="23" t="s">
        <v>545</v>
      </c>
      <c r="B33" s="24" t="s">
        <v>426</v>
      </c>
      <c r="C33" s="26" t="s">
        <v>549</v>
      </c>
      <c r="D33" s="26" t="s">
        <v>550</v>
      </c>
      <c r="E33" s="27"/>
      <c r="F33" s="27"/>
      <c r="G33" s="27"/>
      <c r="H33" s="27"/>
    </row>
    <row r="34" spans="1:8" ht="45" customHeight="1" thickTop="1" thickBot="1">
      <c r="A34" s="23" t="s">
        <v>545</v>
      </c>
      <c r="B34" s="24" t="s">
        <v>445</v>
      </c>
      <c r="C34" s="26" t="s">
        <v>551</v>
      </c>
      <c r="D34" s="27" t="s">
        <v>554</v>
      </c>
      <c r="E34" s="27"/>
      <c r="G34" s="27"/>
      <c r="H34" s="27"/>
    </row>
    <row r="35" spans="1:8" ht="45" customHeight="1" thickTop="1" thickBot="1">
      <c r="A35" s="23" t="s">
        <v>545</v>
      </c>
      <c r="B35" s="24" t="s">
        <v>464</v>
      </c>
      <c r="C35" s="26" t="s">
        <v>555</v>
      </c>
      <c r="D35" s="26"/>
      <c r="E35" s="27"/>
      <c r="F35" s="27"/>
      <c r="G35" s="27"/>
      <c r="H35" s="27"/>
    </row>
    <row r="36" spans="1:8" ht="45" customHeight="1" thickTop="1" thickBot="1">
      <c r="A36" s="23" t="s">
        <v>545</v>
      </c>
      <c r="B36" s="24" t="s">
        <v>376</v>
      </c>
      <c r="C36" s="26" t="s">
        <v>556</v>
      </c>
      <c r="D36" s="26" t="s">
        <v>506</v>
      </c>
      <c r="E36" s="27"/>
      <c r="F36" s="27"/>
      <c r="G36" s="27"/>
      <c r="H36" s="27"/>
    </row>
    <row r="37" spans="1:8" ht="45" customHeight="1" thickTop="1" thickBot="1">
      <c r="A37" s="23" t="s">
        <v>557</v>
      </c>
      <c r="B37" s="24" t="s">
        <v>383</v>
      </c>
      <c r="C37" s="26" t="s">
        <v>558</v>
      </c>
      <c r="D37" s="26" t="s">
        <v>551</v>
      </c>
      <c r="E37" s="27"/>
      <c r="F37" s="27"/>
      <c r="G37" s="27"/>
      <c r="H37" s="27"/>
    </row>
    <row r="38" spans="1:8" ht="45" customHeight="1" thickTop="1" thickBot="1">
      <c r="A38" s="23" t="s">
        <v>557</v>
      </c>
      <c r="B38" s="24" t="s">
        <v>387</v>
      </c>
      <c r="C38" s="26"/>
      <c r="D38" s="26"/>
      <c r="E38" s="27"/>
      <c r="F38" s="27"/>
      <c r="G38" s="27"/>
      <c r="H38" s="27"/>
    </row>
    <row r="39" spans="1:8" ht="45" customHeight="1" thickTop="1" thickBot="1">
      <c r="A39" s="23" t="s">
        <v>557</v>
      </c>
      <c r="B39" s="24" t="s">
        <v>559</v>
      </c>
      <c r="C39" s="26"/>
      <c r="D39" s="26"/>
      <c r="E39" s="27"/>
      <c r="F39" s="27"/>
      <c r="G39" s="27"/>
      <c r="H39" s="27"/>
    </row>
    <row r="40" spans="1:8" ht="45" customHeight="1" thickTop="1" thickBot="1">
      <c r="A40" s="23" t="s">
        <v>557</v>
      </c>
      <c r="B40" s="24" t="s">
        <v>427</v>
      </c>
      <c r="C40" s="26" t="s">
        <v>549</v>
      </c>
      <c r="D40" s="26" t="s">
        <v>509</v>
      </c>
      <c r="E40" s="27" t="s">
        <v>560</v>
      </c>
      <c r="F40" s="27"/>
      <c r="G40" s="27"/>
      <c r="H40" s="27"/>
    </row>
    <row r="41" spans="1:8" ht="45" customHeight="1" thickTop="1" thickBot="1">
      <c r="A41" s="23" t="s">
        <v>557</v>
      </c>
      <c r="B41" s="24" t="s">
        <v>469</v>
      </c>
      <c r="C41" s="26" t="s">
        <v>561</v>
      </c>
      <c r="D41" s="26"/>
      <c r="E41" s="27"/>
      <c r="F41" s="27"/>
      <c r="G41" s="27"/>
      <c r="H41" s="27"/>
    </row>
    <row r="42" spans="1:8" ht="45" customHeight="1" thickTop="1" thickBot="1">
      <c r="A42" s="23" t="s">
        <v>557</v>
      </c>
      <c r="B42" s="24" t="s">
        <v>408</v>
      </c>
      <c r="C42" s="26" t="s">
        <v>562</v>
      </c>
      <c r="D42" s="26"/>
      <c r="E42" s="27"/>
      <c r="F42" s="27"/>
      <c r="G42" s="27"/>
      <c r="H42" s="27"/>
    </row>
    <row r="43" spans="1:8" ht="45" customHeight="1" thickTop="1" thickBot="1">
      <c r="A43" s="23" t="s">
        <v>557</v>
      </c>
      <c r="B43" s="24" t="s">
        <v>397</v>
      </c>
      <c r="C43" s="26" t="s">
        <v>521</v>
      </c>
      <c r="D43" s="26" t="s">
        <v>507</v>
      </c>
      <c r="E43" s="27"/>
      <c r="F43" s="27"/>
      <c r="G43" s="27"/>
      <c r="H43" s="27"/>
    </row>
    <row r="44" spans="1:8" ht="45" customHeight="1" thickTop="1" thickBot="1">
      <c r="A44" s="23" t="s">
        <v>563</v>
      </c>
      <c r="B44" s="24" t="s">
        <v>434</v>
      </c>
      <c r="C44" s="26" t="s">
        <v>505</v>
      </c>
      <c r="D44" s="26" t="s">
        <v>564</v>
      </c>
      <c r="E44" s="27"/>
      <c r="F44" s="27"/>
      <c r="G44" s="27"/>
      <c r="H44" s="27"/>
    </row>
    <row r="45" spans="1:8" ht="45" customHeight="1" thickTop="1" thickBot="1">
      <c r="A45" s="23" t="s">
        <v>563</v>
      </c>
      <c r="B45" s="24" t="s">
        <v>449</v>
      </c>
      <c r="C45" s="26" t="s">
        <v>565</v>
      </c>
      <c r="D45" s="26"/>
      <c r="E45" s="27"/>
      <c r="F45" s="27"/>
      <c r="G45" s="27"/>
      <c r="H45" s="27"/>
    </row>
    <row r="46" spans="1:8" ht="45" customHeight="1" thickTop="1" thickBot="1">
      <c r="A46" s="23" t="s">
        <v>563</v>
      </c>
      <c r="B46" s="24" t="s">
        <v>399</v>
      </c>
      <c r="C46" s="26" t="s">
        <v>521</v>
      </c>
      <c r="D46" s="26" t="s">
        <v>566</v>
      </c>
      <c r="E46" s="27"/>
      <c r="F46" s="27"/>
      <c r="G46" s="27"/>
      <c r="H46" s="27"/>
    </row>
    <row r="47" spans="1:8" ht="45" customHeight="1" thickTop="1" thickBot="1">
      <c r="A47" s="23" t="s">
        <v>563</v>
      </c>
      <c r="B47" s="24" t="s">
        <v>471</v>
      </c>
      <c r="C47" s="26" t="s">
        <v>567</v>
      </c>
      <c r="D47" s="26"/>
      <c r="E47" s="27"/>
      <c r="F47" s="27"/>
      <c r="G47" s="27"/>
      <c r="H47" s="27"/>
    </row>
    <row r="48" spans="1:8" ht="45" customHeight="1" thickTop="1" thickBot="1">
      <c r="A48" s="23" t="s">
        <v>563</v>
      </c>
      <c r="B48" s="24" t="s">
        <v>384</v>
      </c>
      <c r="C48" s="26" t="s">
        <v>558</v>
      </c>
      <c r="D48" s="26" t="s">
        <v>502</v>
      </c>
      <c r="E48" s="27" t="s">
        <v>509</v>
      </c>
      <c r="F48" s="27" t="s">
        <v>560</v>
      </c>
      <c r="G48" s="27" t="s">
        <v>555</v>
      </c>
      <c r="H48" s="27" t="s">
        <v>568</v>
      </c>
    </row>
    <row r="49" spans="1:8" ht="45" customHeight="1" thickTop="1" thickBot="1">
      <c r="A49" s="23" t="s">
        <v>563</v>
      </c>
      <c r="B49" s="24" t="s">
        <v>418</v>
      </c>
      <c r="C49" s="26" t="s">
        <v>569</v>
      </c>
      <c r="D49" s="26"/>
      <c r="E49" s="27"/>
      <c r="F49" s="27"/>
      <c r="G49" s="27"/>
      <c r="H49" s="27"/>
    </row>
    <row r="50" spans="1:8" ht="45" customHeight="1" thickTop="1" thickBot="1">
      <c r="A50" s="23" t="s">
        <v>563</v>
      </c>
      <c r="B50" s="24" t="s">
        <v>425</v>
      </c>
      <c r="C50" s="26" t="s">
        <v>570</v>
      </c>
      <c r="D50" s="26" t="s">
        <v>514</v>
      </c>
      <c r="E50" s="27"/>
      <c r="F50" s="27"/>
      <c r="G50" s="27"/>
      <c r="H50" s="27"/>
    </row>
    <row r="51" spans="1:8" ht="45" customHeight="1" thickTop="1" thickBot="1">
      <c r="A51" s="23" t="s">
        <v>563</v>
      </c>
      <c r="B51" s="24" t="s">
        <v>442</v>
      </c>
      <c r="C51" s="26" t="s">
        <v>571</v>
      </c>
      <c r="D51" s="27" t="s">
        <v>573</v>
      </c>
      <c r="F51" s="27"/>
      <c r="G51" s="27"/>
      <c r="H51" s="27"/>
    </row>
    <row r="52" spans="1:8" ht="45" customHeight="1" thickTop="1" thickBot="1">
      <c r="A52" s="23" t="s">
        <v>563</v>
      </c>
      <c r="B52" s="24" t="s">
        <v>382</v>
      </c>
      <c r="C52" s="26" t="s">
        <v>558</v>
      </c>
      <c r="D52" s="26" t="s">
        <v>574</v>
      </c>
      <c r="E52" s="27"/>
      <c r="F52" s="27"/>
      <c r="G52" s="27"/>
      <c r="H52" s="27"/>
    </row>
    <row r="53" spans="1:8" ht="45" customHeight="1" thickTop="1" thickBot="1">
      <c r="A53" s="23" t="s">
        <v>563</v>
      </c>
      <c r="B53" s="24" t="s">
        <v>405</v>
      </c>
      <c r="C53" s="26" t="s">
        <v>546</v>
      </c>
      <c r="D53" s="26" t="s">
        <v>575</v>
      </c>
      <c r="E53" s="27"/>
      <c r="F53" s="27"/>
      <c r="G53" s="27"/>
      <c r="H53" s="27"/>
    </row>
    <row r="54" spans="1:8" ht="45" customHeight="1" thickTop="1" thickBot="1">
      <c r="A54" s="23" t="s">
        <v>563</v>
      </c>
      <c r="B54" s="24" t="s">
        <v>423</v>
      </c>
      <c r="C54" s="26" t="s">
        <v>576</v>
      </c>
      <c r="D54" s="26"/>
      <c r="E54" s="27"/>
      <c r="F54" s="27"/>
      <c r="G54" s="27"/>
      <c r="H54" s="27"/>
    </row>
    <row r="55" spans="1:8" ht="45" customHeight="1" thickTop="1" thickBot="1">
      <c r="A55" s="23" t="s">
        <v>563</v>
      </c>
      <c r="B55" s="24" t="s">
        <v>403</v>
      </c>
      <c r="C55" s="26" t="s">
        <v>577</v>
      </c>
      <c r="D55" s="26" t="s">
        <v>578</v>
      </c>
      <c r="E55" s="27"/>
      <c r="F55" s="27"/>
      <c r="G55" s="27"/>
      <c r="H55" s="27"/>
    </row>
    <row r="56" spans="1:8" ht="45" customHeight="1" thickTop="1" thickBot="1">
      <c r="A56" s="23" t="s">
        <v>563</v>
      </c>
      <c r="B56" s="24" t="s">
        <v>417</v>
      </c>
      <c r="C56" s="26" t="s">
        <v>579</v>
      </c>
      <c r="D56" s="26"/>
      <c r="E56" s="27"/>
      <c r="F56" s="27"/>
      <c r="G56" s="27"/>
      <c r="H56" s="27"/>
    </row>
    <row r="57" spans="1:8" ht="45" customHeight="1" thickTop="1" thickBot="1">
      <c r="A57" s="23" t="s">
        <v>563</v>
      </c>
      <c r="B57" s="24" t="s">
        <v>375</v>
      </c>
      <c r="C57" s="26" t="s">
        <v>580</v>
      </c>
      <c r="D57" s="26"/>
      <c r="E57" s="27"/>
      <c r="F57" s="27"/>
      <c r="G57" s="27"/>
      <c r="H57" s="27"/>
    </row>
    <row r="58" spans="1:8" ht="45" customHeight="1" thickTop="1" thickBot="1">
      <c r="A58" s="23" t="s">
        <v>563</v>
      </c>
      <c r="B58" s="24" t="s">
        <v>468</v>
      </c>
      <c r="C58" s="26" t="s">
        <v>581</v>
      </c>
      <c r="D58" s="26" t="s">
        <v>561</v>
      </c>
      <c r="E58" s="27"/>
      <c r="F58" s="27"/>
      <c r="G58" s="27"/>
      <c r="H58" s="27"/>
    </row>
    <row r="59" spans="1:8" ht="45" customHeight="1" thickTop="1" thickBot="1">
      <c r="A59" s="23" t="s">
        <v>563</v>
      </c>
      <c r="B59" s="24" t="s">
        <v>390</v>
      </c>
      <c r="C59" s="26" t="s">
        <v>582</v>
      </c>
      <c r="D59" s="26" t="s">
        <v>583</v>
      </c>
      <c r="E59" s="27"/>
      <c r="F59" s="27"/>
      <c r="G59" s="27"/>
      <c r="H59" s="27"/>
    </row>
    <row r="60" spans="1:8" ht="45" customHeight="1" thickTop="1" thickBot="1">
      <c r="A60" s="23" t="s">
        <v>563</v>
      </c>
      <c r="B60" s="24" t="s">
        <v>444</v>
      </c>
      <c r="C60" s="26" t="s">
        <v>584</v>
      </c>
      <c r="D60" s="26" t="s">
        <v>585</v>
      </c>
      <c r="E60" s="27"/>
      <c r="F60" s="27"/>
      <c r="G60" s="27"/>
      <c r="H60" s="27"/>
    </row>
    <row r="61" spans="1:8" ht="45" customHeight="1" thickTop="1" thickBot="1">
      <c r="A61" s="23" t="s">
        <v>563</v>
      </c>
      <c r="B61" s="24" t="s">
        <v>401</v>
      </c>
      <c r="C61" s="26" t="s">
        <v>586</v>
      </c>
      <c r="D61" s="26"/>
      <c r="E61" s="27"/>
      <c r="F61" s="27"/>
      <c r="G61" s="27"/>
      <c r="H61" s="27"/>
    </row>
    <row r="62" spans="1:8" ht="45" customHeight="1" thickTop="1" thickBot="1">
      <c r="A62" s="23" t="s">
        <v>563</v>
      </c>
      <c r="B62" s="24" t="s">
        <v>385</v>
      </c>
      <c r="C62" s="26" t="s">
        <v>536</v>
      </c>
      <c r="D62" s="26"/>
      <c r="E62" s="27"/>
      <c r="F62" s="27"/>
      <c r="G62" s="27"/>
      <c r="H62" s="27"/>
    </row>
    <row r="63" spans="1:8" ht="45" customHeight="1" thickTop="1" thickBot="1">
      <c r="A63" s="23" t="s">
        <v>563</v>
      </c>
      <c r="B63" s="24" t="s">
        <v>419</v>
      </c>
      <c r="C63" s="26" t="s">
        <v>587</v>
      </c>
      <c r="D63" s="26"/>
      <c r="E63" s="27"/>
      <c r="F63" s="27"/>
      <c r="G63" s="27"/>
      <c r="H63" s="27"/>
    </row>
    <row r="64" spans="1:8" ht="45" customHeight="1" thickTop="1" thickBot="1">
      <c r="A64" s="23" t="s">
        <v>563</v>
      </c>
      <c r="B64" s="24" t="s">
        <v>462</v>
      </c>
      <c r="C64" s="26" t="s">
        <v>588</v>
      </c>
      <c r="D64" s="26"/>
      <c r="E64" s="27"/>
      <c r="F64" s="27"/>
      <c r="G64" s="27"/>
      <c r="H64" s="27"/>
    </row>
    <row r="65" spans="1:8" ht="45" customHeight="1" thickTop="1" thickBot="1">
      <c r="A65" s="23" t="s">
        <v>563</v>
      </c>
      <c r="B65" s="24" t="s">
        <v>456</v>
      </c>
      <c r="C65" s="26" t="s">
        <v>589</v>
      </c>
      <c r="D65" s="26"/>
      <c r="E65" s="27"/>
      <c r="F65" s="27"/>
      <c r="G65" s="27"/>
      <c r="H65" s="27"/>
    </row>
    <row r="66" spans="1:8" ht="45" customHeight="1" thickTop="1" thickBot="1">
      <c r="A66" s="23" t="s">
        <v>563</v>
      </c>
      <c r="B66" s="24" t="s">
        <v>432</v>
      </c>
      <c r="C66" s="26" t="s">
        <v>590</v>
      </c>
      <c r="D66" s="26"/>
      <c r="E66" s="27"/>
      <c r="F66" s="27"/>
      <c r="G66" s="27"/>
      <c r="H66" s="27"/>
    </row>
    <row r="67" spans="1:8" ht="45" customHeight="1" thickTop="1" thickBot="1">
      <c r="A67" s="23" t="s">
        <v>563</v>
      </c>
      <c r="B67" s="24" t="s">
        <v>431</v>
      </c>
      <c r="C67" s="26" t="s">
        <v>591</v>
      </c>
      <c r="D67" s="26" t="s">
        <v>502</v>
      </c>
      <c r="E67" s="27"/>
      <c r="F67" s="27"/>
      <c r="G67" s="27"/>
      <c r="H67" s="27"/>
    </row>
    <row r="68" spans="1:8" ht="45" customHeight="1" thickTop="1" thickBot="1">
      <c r="A68" s="23" t="s">
        <v>563</v>
      </c>
      <c r="B68" s="24" t="s">
        <v>404</v>
      </c>
      <c r="C68" s="26" t="s">
        <v>533</v>
      </c>
      <c r="D68" s="26" t="s">
        <v>583</v>
      </c>
      <c r="E68" s="27"/>
      <c r="F68" s="27"/>
      <c r="G68" s="27"/>
      <c r="H68" s="27"/>
    </row>
    <row r="69" spans="1:8" ht="45" customHeight="1" thickTop="1" thickBot="1">
      <c r="A69" s="23" t="s">
        <v>563</v>
      </c>
      <c r="B69" s="24" t="s">
        <v>473</v>
      </c>
      <c r="C69" s="26" t="s">
        <v>592</v>
      </c>
      <c r="D69" s="26"/>
      <c r="E69" s="27"/>
      <c r="F69" s="27"/>
      <c r="G69" s="27"/>
      <c r="H69" s="27"/>
    </row>
    <row r="70" spans="1:8" ht="45" customHeight="1" thickTop="1" thickBot="1">
      <c r="A70" s="23" t="s">
        <v>563</v>
      </c>
      <c r="B70" s="24" t="s">
        <v>428</v>
      </c>
      <c r="C70" s="26" t="s">
        <v>593</v>
      </c>
      <c r="D70" s="26"/>
      <c r="E70" s="27"/>
      <c r="F70" s="27"/>
      <c r="G70" s="27"/>
      <c r="H70" s="27"/>
    </row>
    <row r="71" spans="1:8" ht="45" customHeight="1" thickTop="1" thickBot="1">
      <c r="A71" s="23" t="s">
        <v>563</v>
      </c>
      <c r="B71" s="24" t="s">
        <v>448</v>
      </c>
      <c r="C71" s="26" t="s">
        <v>594</v>
      </c>
      <c r="D71" s="26" t="s">
        <v>552</v>
      </c>
      <c r="E71" s="27" t="s">
        <v>595</v>
      </c>
      <c r="F71" s="27"/>
      <c r="G71" s="27"/>
      <c r="H71" s="27"/>
    </row>
    <row r="72" spans="1:8" ht="45" customHeight="1" thickTop="1" thickBot="1">
      <c r="A72" s="23" t="s">
        <v>563</v>
      </c>
      <c r="B72" s="24" t="s">
        <v>463</v>
      </c>
      <c r="C72" s="26" t="s">
        <v>610</v>
      </c>
      <c r="D72" s="26" t="s">
        <v>596</v>
      </c>
      <c r="E72" s="27"/>
      <c r="F72" s="27"/>
      <c r="G72" s="27"/>
      <c r="H72" s="27"/>
    </row>
    <row r="73" spans="1:8" ht="45" customHeight="1" thickTop="1" thickBot="1">
      <c r="A73" s="23" t="s">
        <v>563</v>
      </c>
      <c r="B73" s="24" t="s">
        <v>435</v>
      </c>
      <c r="C73" s="26" t="s">
        <v>507</v>
      </c>
      <c r="D73" s="26" t="s">
        <v>597</v>
      </c>
      <c r="E73" s="27" t="s">
        <v>598</v>
      </c>
      <c r="F73" s="27"/>
      <c r="G73" s="27"/>
      <c r="H73" s="27"/>
    </row>
    <row r="74" spans="1:8" ht="45" customHeight="1" thickTop="1" thickBot="1">
      <c r="A74" s="23" t="s">
        <v>563</v>
      </c>
      <c r="B74" s="24" t="s">
        <v>389</v>
      </c>
      <c r="C74" s="26" t="s">
        <v>599</v>
      </c>
      <c r="D74" s="26"/>
      <c r="E74" s="27"/>
      <c r="F74" s="27"/>
      <c r="G74" s="27"/>
      <c r="H74" s="27"/>
    </row>
    <row r="75" spans="1:8" ht="45" customHeight="1" thickTop="1" thickBot="1">
      <c r="A75" s="23" t="s">
        <v>563</v>
      </c>
      <c r="B75" s="24" t="s">
        <v>472</v>
      </c>
      <c r="C75" s="26" t="s">
        <v>600</v>
      </c>
      <c r="D75" s="26"/>
      <c r="E75" s="27"/>
      <c r="F75" s="27"/>
      <c r="G75" s="27"/>
      <c r="H75" s="27"/>
    </row>
    <row r="76" spans="1:8" ht="45" customHeight="1" thickTop="1" thickBot="1">
      <c r="A76" s="23" t="s">
        <v>563</v>
      </c>
      <c r="B76" s="24" t="s">
        <v>453</v>
      </c>
      <c r="C76" s="26" t="s">
        <v>601</v>
      </c>
      <c r="D76" s="26"/>
      <c r="E76" s="27"/>
      <c r="F76" s="27"/>
      <c r="G76" s="27"/>
      <c r="H76" s="27"/>
    </row>
    <row r="77" spans="1:8" ht="45" customHeight="1" thickTop="1" thickBot="1">
      <c r="A77" s="23" t="s">
        <v>563</v>
      </c>
      <c r="B77" s="24" t="s">
        <v>447</v>
      </c>
      <c r="C77" s="26" t="s">
        <v>594</v>
      </c>
      <c r="D77" s="26" t="s">
        <v>602</v>
      </c>
      <c r="E77" s="27" t="s">
        <v>603</v>
      </c>
      <c r="F77" s="27"/>
      <c r="G77" s="27"/>
      <c r="H77" s="27"/>
    </row>
    <row r="78" spans="1:8" ht="45" customHeight="1" thickTop="1" thickBot="1">
      <c r="A78" s="23" t="s">
        <v>563</v>
      </c>
      <c r="B78" s="24" t="s">
        <v>411</v>
      </c>
      <c r="C78" s="26" t="s">
        <v>604</v>
      </c>
      <c r="D78" s="26" t="s">
        <v>513</v>
      </c>
      <c r="E78" s="27" t="s">
        <v>605</v>
      </c>
      <c r="F78" s="27" t="s">
        <v>514</v>
      </c>
      <c r="G78" s="27"/>
      <c r="H78" s="27"/>
    </row>
    <row r="79" spans="1:8" ht="45" customHeight="1" thickTop="1" thickBot="1">
      <c r="A79" s="23" t="s">
        <v>606</v>
      </c>
      <c r="B79" s="24" t="s">
        <v>466</v>
      </c>
      <c r="C79" s="26" t="s">
        <v>607</v>
      </c>
      <c r="D79" s="26" t="s">
        <v>608</v>
      </c>
      <c r="E79" s="27"/>
      <c r="F79" s="27"/>
      <c r="G79" s="27"/>
      <c r="H79" s="27"/>
    </row>
    <row r="80" spans="1:8" ht="45" customHeight="1" thickTop="1" thickBot="1">
      <c r="A80" s="23" t="s">
        <v>606</v>
      </c>
      <c r="B80" s="24" t="s">
        <v>413</v>
      </c>
      <c r="C80" s="26" t="s">
        <v>609</v>
      </c>
      <c r="D80" s="26"/>
      <c r="E80" s="27"/>
      <c r="F80" s="27"/>
      <c r="G80" s="27"/>
      <c r="H80" s="27"/>
    </row>
    <row r="81" spans="1:8" ht="45" customHeight="1" thickTop="1" thickBot="1">
      <c r="A81" s="23" t="s">
        <v>606</v>
      </c>
      <c r="B81" s="24" t="s">
        <v>373</v>
      </c>
      <c r="C81" s="26" t="s">
        <v>610</v>
      </c>
      <c r="D81" s="26"/>
      <c r="E81" s="27"/>
      <c r="F81" s="27"/>
      <c r="G81" s="27"/>
      <c r="H81" s="27"/>
    </row>
    <row r="82" spans="1:8" ht="45" customHeight="1" thickTop="1" thickBot="1">
      <c r="A82" s="23" t="s">
        <v>606</v>
      </c>
      <c r="B82" s="24" t="s">
        <v>443</v>
      </c>
      <c r="C82" s="26" t="s">
        <v>611</v>
      </c>
      <c r="D82" s="26" t="s">
        <v>555</v>
      </c>
      <c r="E82" s="27" t="s">
        <v>598</v>
      </c>
      <c r="F82" s="27"/>
      <c r="G82" s="27"/>
      <c r="H82" s="27"/>
    </row>
    <row r="83" spans="1:8" ht="45" customHeight="1" thickTop="1" thickBot="1">
      <c r="A83" s="23" t="s">
        <v>606</v>
      </c>
      <c r="B83" s="24" t="s">
        <v>437</v>
      </c>
      <c r="C83" s="26" t="s">
        <v>612</v>
      </c>
      <c r="D83" s="26"/>
      <c r="E83" s="27"/>
      <c r="F83" s="27"/>
      <c r="G83" s="27"/>
      <c r="H83" s="27"/>
    </row>
    <row r="84" spans="1:8" ht="45" customHeight="1" thickTop="1" thickBot="1">
      <c r="A84" s="23" t="s">
        <v>606</v>
      </c>
      <c r="B84" s="24" t="s">
        <v>451</v>
      </c>
      <c r="C84" s="26" t="s">
        <v>572</v>
      </c>
      <c r="D84" s="26" t="s">
        <v>613</v>
      </c>
      <c r="E84" s="27" t="s">
        <v>553</v>
      </c>
      <c r="F84" s="27"/>
      <c r="G84" s="27"/>
      <c r="H84" s="27"/>
    </row>
    <row r="85" spans="1:8" ht="45" customHeight="1" thickTop="1" thickBot="1">
      <c r="A85" s="23" t="s">
        <v>606</v>
      </c>
      <c r="B85" s="24" t="s">
        <v>409</v>
      </c>
      <c r="C85" s="26" t="s">
        <v>614</v>
      </c>
      <c r="D85" s="26" t="s">
        <v>528</v>
      </c>
      <c r="E85" s="27"/>
      <c r="F85" s="27"/>
      <c r="G85" s="27"/>
      <c r="H85" s="27"/>
    </row>
    <row r="86" spans="1:8" ht="45" customHeight="1" thickTop="1" thickBot="1">
      <c r="A86" s="23" t="s">
        <v>606</v>
      </c>
      <c r="B86" s="24" t="s">
        <v>420</v>
      </c>
      <c r="C86" s="26" t="s">
        <v>615</v>
      </c>
      <c r="D86" s="26"/>
      <c r="E86" s="27"/>
      <c r="F86" s="27"/>
      <c r="G86" s="27"/>
      <c r="H86" s="27"/>
    </row>
    <row r="87" spans="1:8" ht="45" customHeight="1" thickTop="1" thickBot="1">
      <c r="A87" s="23" t="s">
        <v>606</v>
      </c>
      <c r="B87" s="24" t="s">
        <v>378</v>
      </c>
      <c r="C87" s="26" t="s">
        <v>616</v>
      </c>
      <c r="D87" s="26" t="s">
        <v>512</v>
      </c>
      <c r="E87" s="26" t="s">
        <v>604</v>
      </c>
      <c r="F87" s="27" t="s">
        <v>519</v>
      </c>
      <c r="G87" s="27" t="s">
        <v>617</v>
      </c>
      <c r="H87" s="27" t="s">
        <v>585</v>
      </c>
    </row>
    <row r="88" spans="1:8" ht="45" customHeight="1" thickTop="1" thickBot="1">
      <c r="A88" s="23" t="s">
        <v>606</v>
      </c>
      <c r="B88" s="24" t="s">
        <v>421</v>
      </c>
      <c r="C88" s="26" t="s">
        <v>618</v>
      </c>
      <c r="D88" s="26"/>
      <c r="E88" s="27"/>
      <c r="F88" s="27"/>
      <c r="G88" s="27"/>
      <c r="H88" s="27"/>
    </row>
    <row r="89" spans="1:8" ht="45" customHeight="1" thickTop="1" thickBot="1">
      <c r="A89" s="23" t="s">
        <v>606</v>
      </c>
      <c r="B89" s="24" t="s">
        <v>381</v>
      </c>
      <c r="C89" s="26" t="s">
        <v>619</v>
      </c>
      <c r="D89" s="26" t="s">
        <v>620</v>
      </c>
      <c r="E89" s="27"/>
      <c r="F89" s="27"/>
      <c r="G89" s="27"/>
      <c r="H89" s="27"/>
    </row>
    <row r="90" spans="1:8" ht="45" customHeight="1" thickTop="1" thickBot="1">
      <c r="A90" s="23" t="s">
        <v>606</v>
      </c>
      <c r="B90" s="24" t="s">
        <v>416</v>
      </c>
      <c r="C90" s="26" t="s">
        <v>621</v>
      </c>
      <c r="D90" s="26"/>
      <c r="E90" s="27"/>
      <c r="F90" s="27"/>
      <c r="G90" s="27"/>
      <c r="H90" s="27"/>
    </row>
    <row r="91" spans="1:8" ht="45" customHeight="1" thickTop="1" thickBot="1">
      <c r="A91" s="23" t="s">
        <v>606</v>
      </c>
      <c r="B91" s="24" t="s">
        <v>380</v>
      </c>
      <c r="C91" s="26" t="s">
        <v>622</v>
      </c>
      <c r="D91" s="26"/>
      <c r="E91" s="27"/>
      <c r="F91" s="27"/>
      <c r="G91" s="27"/>
      <c r="H91" s="27"/>
    </row>
    <row r="92" spans="1:8" ht="45" customHeight="1" thickTop="1" thickBot="1">
      <c r="A92" s="23" t="s">
        <v>623</v>
      </c>
      <c r="B92" s="24" t="s">
        <v>391</v>
      </c>
      <c r="C92" s="26" t="s">
        <v>517</v>
      </c>
      <c r="D92" s="26" t="s">
        <v>585</v>
      </c>
      <c r="E92" s="27"/>
      <c r="F92" s="27"/>
      <c r="G92" s="27"/>
      <c r="H92" s="27"/>
    </row>
    <row r="93" spans="1:8" ht="45" customHeight="1" thickTop="1" thickBot="1">
      <c r="A93" s="23" t="s">
        <v>623</v>
      </c>
      <c r="B93" s="24" t="s">
        <v>379</v>
      </c>
      <c r="C93" s="26" t="s">
        <v>624</v>
      </c>
      <c r="D93" s="26"/>
      <c r="E93" s="27"/>
      <c r="F93" s="27"/>
      <c r="G93" s="27"/>
      <c r="H93" s="27"/>
    </row>
    <row r="94" spans="1:8" ht="45" customHeight="1" thickTop="1" thickBot="1">
      <c r="A94" s="23" t="s">
        <v>623</v>
      </c>
      <c r="B94" s="24" t="s">
        <v>455</v>
      </c>
      <c r="C94" s="26" t="s">
        <v>625</v>
      </c>
      <c r="D94" s="26"/>
      <c r="E94" s="27"/>
      <c r="F94" s="27"/>
      <c r="G94" s="27"/>
      <c r="H94" s="27"/>
    </row>
    <row r="95" spans="1:8" ht="45" customHeight="1" thickTop="1" thickBot="1">
      <c r="A95" s="23" t="s">
        <v>626</v>
      </c>
      <c r="B95" s="24" t="s">
        <v>396</v>
      </c>
      <c r="C95" s="26" t="s">
        <v>627</v>
      </c>
      <c r="D95" s="26"/>
      <c r="E95" s="27"/>
      <c r="F95" s="27"/>
      <c r="G95" s="27"/>
      <c r="H95" s="27"/>
    </row>
    <row r="96" spans="1:8" ht="45" customHeight="1" thickTop="1" thickBot="1">
      <c r="A96" s="23" t="s">
        <v>626</v>
      </c>
      <c r="B96" s="24" t="s">
        <v>402</v>
      </c>
      <c r="C96" s="26" t="s">
        <v>628</v>
      </c>
      <c r="D96" s="26"/>
      <c r="E96" s="27"/>
      <c r="F96" s="27"/>
      <c r="G96" s="27"/>
      <c r="H96" s="27"/>
    </row>
    <row r="97" spans="1:8" ht="45" customHeight="1" thickTop="1" thickBot="1">
      <c r="A97" s="23" t="s">
        <v>626</v>
      </c>
      <c r="B97" s="24" t="s">
        <v>429</v>
      </c>
      <c r="C97" s="26" t="s">
        <v>629</v>
      </c>
      <c r="D97" s="26"/>
      <c r="E97" s="27"/>
      <c r="F97" s="27"/>
      <c r="G97" s="27"/>
      <c r="H97" s="2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 ΜΟΡΙΩΝ ΥΠΟΨ. Δ-ΝΤΩΝ</vt:lpstr>
      <vt:lpstr>ΥΠΟΨΗΦΙΟΤΗΤΕΣ ΑΝΑ ΣΧ. ΜΟΝΑΔΑ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2015-06-10T07:00:15Z</dcterms:modified>
</cp:coreProperties>
</file>